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Nezdařil\VEŘEJNÉ ZAKÁZKY\2021\08 - Přístavba HZ Černovír\Dodatečné informace\Dodatečná informace č. 4\Přílohy zadávací dokumentace - dodatečná informace č. 4\"/>
    </mc:Choice>
  </mc:AlternateContent>
  <xr:revisionPtr revIDLastSave="0" documentId="13_ncr:1_{04CC3E9A-0FD7-402C-94C7-C1354F3F8CBA}" xr6:coauthVersionLast="47" xr6:coauthVersionMax="47" xr10:uidLastSave="{00000000-0000-0000-0000-000000000000}"/>
  <bookViews>
    <workbookView xWindow="-120" yWindow="-120" windowWidth="29040" windowHeight="1599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Pol'!$A$1:$U$247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58" i="12" l="1"/>
  <c r="BA149" i="12"/>
  <c r="BA106" i="12"/>
  <c r="BA104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2" i="12"/>
  <c r="K72" i="12"/>
  <c r="K71" i="12" s="1"/>
  <c r="M72" i="12"/>
  <c r="O72" i="12"/>
  <c r="Q72" i="12"/>
  <c r="U72" i="12"/>
  <c r="U71" i="12" s="1"/>
  <c r="I73" i="12"/>
  <c r="K73" i="12"/>
  <c r="M73" i="12"/>
  <c r="O73" i="12"/>
  <c r="O71" i="12" s="1"/>
  <c r="Q73" i="12"/>
  <c r="U73" i="12"/>
  <c r="I75" i="12"/>
  <c r="K75" i="12"/>
  <c r="M75" i="12"/>
  <c r="O75" i="12"/>
  <c r="Q75" i="12"/>
  <c r="U75" i="12"/>
  <c r="I76" i="12"/>
  <c r="K76" i="12"/>
  <c r="M76" i="12"/>
  <c r="O76" i="12"/>
  <c r="O74" i="12" s="1"/>
  <c r="Q76" i="12"/>
  <c r="U76" i="12"/>
  <c r="I77" i="12"/>
  <c r="K77" i="12"/>
  <c r="M77" i="12"/>
  <c r="O77" i="12"/>
  <c r="Q77" i="12"/>
  <c r="U77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6" i="12"/>
  <c r="K86" i="12"/>
  <c r="M86" i="12"/>
  <c r="O86" i="12"/>
  <c r="Q86" i="12"/>
  <c r="U86" i="12"/>
  <c r="I87" i="12"/>
  <c r="K87" i="12"/>
  <c r="M87" i="12"/>
  <c r="O87" i="12"/>
  <c r="O85" i="12" s="1"/>
  <c r="Q87" i="12"/>
  <c r="U87" i="12"/>
  <c r="I88" i="12"/>
  <c r="K88" i="12"/>
  <c r="M88" i="12"/>
  <c r="O88" i="12"/>
  <c r="Q88" i="12"/>
  <c r="U88" i="12"/>
  <c r="I90" i="12"/>
  <c r="I89" i="12" s="1"/>
  <c r="K90" i="12"/>
  <c r="K89" i="12" s="1"/>
  <c r="M90" i="12"/>
  <c r="M89" i="12" s="1"/>
  <c r="O90" i="12"/>
  <c r="O89" i="12" s="1"/>
  <c r="Q90" i="12"/>
  <c r="Q89" i="12" s="1"/>
  <c r="U90" i="12"/>
  <c r="U89" i="12" s="1"/>
  <c r="I92" i="12"/>
  <c r="I91" i="12" s="1"/>
  <c r="K92" i="12"/>
  <c r="K91" i="12" s="1"/>
  <c r="M92" i="12"/>
  <c r="M91" i="12" s="1"/>
  <c r="O92" i="12"/>
  <c r="O91" i="12" s="1"/>
  <c r="Q92" i="12"/>
  <c r="Q91" i="12" s="1"/>
  <c r="U92" i="12"/>
  <c r="U91" i="12" s="1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5" i="12"/>
  <c r="K105" i="12"/>
  <c r="M105" i="12"/>
  <c r="O105" i="12"/>
  <c r="Q105" i="12"/>
  <c r="U105" i="12"/>
  <c r="I108" i="12"/>
  <c r="I107" i="12" s="1"/>
  <c r="K108" i="12"/>
  <c r="K107" i="12" s="1"/>
  <c r="M108" i="12"/>
  <c r="M107" i="12" s="1"/>
  <c r="O108" i="12"/>
  <c r="O107" i="12" s="1"/>
  <c r="Q108" i="12"/>
  <c r="Q107" i="12" s="1"/>
  <c r="U108" i="12"/>
  <c r="U107" i="12" s="1"/>
  <c r="I110" i="12"/>
  <c r="K110" i="12"/>
  <c r="M110" i="12"/>
  <c r="O110" i="12"/>
  <c r="Q110" i="12"/>
  <c r="U110" i="12"/>
  <c r="I111" i="12"/>
  <c r="K111" i="12"/>
  <c r="M111" i="12"/>
  <c r="O111" i="12"/>
  <c r="Q111" i="12"/>
  <c r="U111" i="12"/>
  <c r="I112" i="12"/>
  <c r="K112" i="12"/>
  <c r="M112" i="12"/>
  <c r="O112" i="12"/>
  <c r="Q112" i="12"/>
  <c r="U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9" i="12"/>
  <c r="K129" i="12"/>
  <c r="M129" i="12"/>
  <c r="O129" i="12"/>
  <c r="Q129" i="12"/>
  <c r="U129" i="12"/>
  <c r="I130" i="12"/>
  <c r="K130" i="12"/>
  <c r="M130" i="12"/>
  <c r="O130" i="12"/>
  <c r="Q130" i="12"/>
  <c r="U130" i="12"/>
  <c r="I131" i="12"/>
  <c r="K131" i="12"/>
  <c r="M131" i="12"/>
  <c r="O131" i="12"/>
  <c r="Q131" i="12"/>
  <c r="U131" i="12"/>
  <c r="I132" i="12"/>
  <c r="K132" i="12"/>
  <c r="M132" i="12"/>
  <c r="O132" i="12"/>
  <c r="Q132" i="12"/>
  <c r="U132" i="12"/>
  <c r="I133" i="12"/>
  <c r="K133" i="12"/>
  <c r="M133" i="12"/>
  <c r="O133" i="12"/>
  <c r="Q133" i="12"/>
  <c r="U133" i="12"/>
  <c r="I134" i="12"/>
  <c r="K134" i="12"/>
  <c r="M134" i="12"/>
  <c r="O134" i="12"/>
  <c r="Q134" i="12"/>
  <c r="U134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I137" i="12"/>
  <c r="K137" i="12"/>
  <c r="M137" i="12"/>
  <c r="O137" i="12"/>
  <c r="Q137" i="12"/>
  <c r="U137" i="12"/>
  <c r="I138" i="12"/>
  <c r="K138" i="12"/>
  <c r="M138" i="12"/>
  <c r="O138" i="12"/>
  <c r="Q138" i="12"/>
  <c r="U138" i="12"/>
  <c r="I139" i="12"/>
  <c r="K139" i="12"/>
  <c r="M139" i="12"/>
  <c r="O139" i="12"/>
  <c r="Q139" i="12"/>
  <c r="U139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3" i="12"/>
  <c r="K143" i="12"/>
  <c r="M143" i="12"/>
  <c r="O143" i="12"/>
  <c r="Q143" i="12"/>
  <c r="U143" i="12"/>
  <c r="I144" i="12"/>
  <c r="K144" i="12"/>
  <c r="M144" i="12"/>
  <c r="O144" i="12"/>
  <c r="Q144" i="12"/>
  <c r="U144" i="12"/>
  <c r="I145" i="12"/>
  <c r="K145" i="12"/>
  <c r="M145" i="12"/>
  <c r="O145" i="12"/>
  <c r="Q145" i="12"/>
  <c r="U145" i="12"/>
  <c r="I146" i="12"/>
  <c r="K146" i="12"/>
  <c r="M146" i="12"/>
  <c r="O146" i="12"/>
  <c r="Q146" i="12"/>
  <c r="U146" i="12"/>
  <c r="I147" i="12"/>
  <c r="K147" i="12"/>
  <c r="M147" i="12"/>
  <c r="O147" i="12"/>
  <c r="Q147" i="12"/>
  <c r="U147" i="12"/>
  <c r="I148" i="12"/>
  <c r="K148" i="12"/>
  <c r="M148" i="12"/>
  <c r="O148" i="12"/>
  <c r="Q148" i="12"/>
  <c r="U148" i="12"/>
  <c r="I151" i="12"/>
  <c r="I150" i="12" s="1"/>
  <c r="K151" i="12"/>
  <c r="K150" i="12" s="1"/>
  <c r="M151" i="12"/>
  <c r="M150" i="12" s="1"/>
  <c r="O151" i="12"/>
  <c r="O150" i="12" s="1"/>
  <c r="Q151" i="12"/>
  <c r="Q150" i="12" s="1"/>
  <c r="U151" i="12"/>
  <c r="U150" i="12" s="1"/>
  <c r="I153" i="12"/>
  <c r="K153" i="12"/>
  <c r="M153" i="12"/>
  <c r="O153" i="12"/>
  <c r="Q153" i="12"/>
  <c r="U153" i="12"/>
  <c r="I154" i="12"/>
  <c r="K154" i="12"/>
  <c r="M154" i="12"/>
  <c r="O154" i="12"/>
  <c r="Q154" i="12"/>
  <c r="U154" i="12"/>
  <c r="I155" i="12"/>
  <c r="K155" i="12"/>
  <c r="M155" i="12"/>
  <c r="O155" i="12"/>
  <c r="Q155" i="12"/>
  <c r="U155" i="12"/>
  <c r="I156" i="12"/>
  <c r="K156" i="12"/>
  <c r="M156" i="12"/>
  <c r="O156" i="12"/>
  <c r="Q156" i="12"/>
  <c r="U156" i="12"/>
  <c r="I157" i="12"/>
  <c r="K157" i="12"/>
  <c r="M157" i="12"/>
  <c r="O157" i="12"/>
  <c r="Q157" i="12"/>
  <c r="U157" i="12"/>
  <c r="I160" i="12"/>
  <c r="K160" i="12"/>
  <c r="M160" i="12"/>
  <c r="O160" i="12"/>
  <c r="Q160" i="12"/>
  <c r="U160" i="12"/>
  <c r="I161" i="12"/>
  <c r="K161" i="12"/>
  <c r="M161" i="12"/>
  <c r="O161" i="12"/>
  <c r="Q161" i="12"/>
  <c r="U161" i="12"/>
  <c r="I162" i="12"/>
  <c r="K162" i="12"/>
  <c r="M162" i="12"/>
  <c r="O162" i="12"/>
  <c r="Q162" i="12"/>
  <c r="U162" i="12"/>
  <c r="I163" i="12"/>
  <c r="K163" i="12"/>
  <c r="M163" i="12"/>
  <c r="O163" i="12"/>
  <c r="Q163" i="12"/>
  <c r="U163" i="12"/>
  <c r="I164" i="12"/>
  <c r="K164" i="12"/>
  <c r="M164" i="12"/>
  <c r="O164" i="12"/>
  <c r="Q164" i="12"/>
  <c r="U164" i="12"/>
  <c r="I165" i="12"/>
  <c r="K165" i="12"/>
  <c r="M165" i="12"/>
  <c r="O165" i="12"/>
  <c r="Q165" i="12"/>
  <c r="U165" i="12"/>
  <c r="I166" i="12"/>
  <c r="K166" i="12"/>
  <c r="M166" i="12"/>
  <c r="O166" i="12"/>
  <c r="Q166" i="12"/>
  <c r="U166" i="12"/>
  <c r="I167" i="12"/>
  <c r="K167" i="12"/>
  <c r="M167" i="12"/>
  <c r="O167" i="12"/>
  <c r="Q167" i="12"/>
  <c r="U167" i="12"/>
  <c r="I169" i="12"/>
  <c r="K169" i="12"/>
  <c r="M169" i="12"/>
  <c r="O169" i="12"/>
  <c r="Q169" i="12"/>
  <c r="U169" i="12"/>
  <c r="I170" i="12"/>
  <c r="K170" i="12"/>
  <c r="M170" i="12"/>
  <c r="O170" i="12"/>
  <c r="Q170" i="12"/>
  <c r="U170" i="12"/>
  <c r="I171" i="12"/>
  <c r="K171" i="12"/>
  <c r="M171" i="12"/>
  <c r="O171" i="12"/>
  <c r="Q171" i="12"/>
  <c r="U171" i="12"/>
  <c r="I172" i="12"/>
  <c r="K172" i="12"/>
  <c r="M172" i="12"/>
  <c r="O172" i="12"/>
  <c r="Q172" i="12"/>
  <c r="U172" i="12"/>
  <c r="I173" i="12"/>
  <c r="K173" i="12"/>
  <c r="M173" i="12"/>
  <c r="O173" i="12"/>
  <c r="Q173" i="12"/>
  <c r="U173" i="12"/>
  <c r="I174" i="12"/>
  <c r="K174" i="12"/>
  <c r="M174" i="12"/>
  <c r="O174" i="12"/>
  <c r="Q174" i="12"/>
  <c r="U174" i="12"/>
  <c r="I175" i="12"/>
  <c r="K175" i="12"/>
  <c r="M175" i="12"/>
  <c r="O175" i="12"/>
  <c r="Q175" i="12"/>
  <c r="U175" i="12"/>
  <c r="I176" i="12"/>
  <c r="K176" i="12"/>
  <c r="M176" i="12"/>
  <c r="O176" i="12"/>
  <c r="Q176" i="12"/>
  <c r="U176" i="12"/>
  <c r="I177" i="12"/>
  <c r="K177" i="12"/>
  <c r="M177" i="12"/>
  <c r="O177" i="12"/>
  <c r="Q177" i="12"/>
  <c r="U177" i="12"/>
  <c r="I178" i="12"/>
  <c r="K178" i="12"/>
  <c r="M178" i="12"/>
  <c r="O178" i="12"/>
  <c r="Q178" i="12"/>
  <c r="U178" i="12"/>
  <c r="I179" i="12"/>
  <c r="K179" i="12"/>
  <c r="M179" i="12"/>
  <c r="O179" i="12"/>
  <c r="Q179" i="12"/>
  <c r="U179" i="12"/>
  <c r="I180" i="12"/>
  <c r="K180" i="12"/>
  <c r="M180" i="12"/>
  <c r="O180" i="12"/>
  <c r="Q180" i="12"/>
  <c r="U180" i="12"/>
  <c r="I181" i="12"/>
  <c r="K181" i="12"/>
  <c r="M181" i="12"/>
  <c r="O181" i="12"/>
  <c r="Q181" i="12"/>
  <c r="U181" i="12"/>
  <c r="I182" i="12"/>
  <c r="K182" i="12"/>
  <c r="M182" i="12"/>
  <c r="O182" i="12"/>
  <c r="Q182" i="12"/>
  <c r="U182" i="12"/>
  <c r="I183" i="12"/>
  <c r="K183" i="12"/>
  <c r="M183" i="12"/>
  <c r="O183" i="12"/>
  <c r="Q183" i="12"/>
  <c r="U183" i="12"/>
  <c r="I184" i="12"/>
  <c r="K184" i="12"/>
  <c r="M184" i="12"/>
  <c r="O184" i="12"/>
  <c r="Q184" i="12"/>
  <c r="U184" i="12"/>
  <c r="I185" i="12"/>
  <c r="K185" i="12"/>
  <c r="M185" i="12"/>
  <c r="O185" i="12"/>
  <c r="Q185" i="12"/>
  <c r="U185" i="12"/>
  <c r="I186" i="12"/>
  <c r="K186" i="12"/>
  <c r="M186" i="12"/>
  <c r="O186" i="12"/>
  <c r="Q186" i="12"/>
  <c r="U186" i="12"/>
  <c r="I187" i="12"/>
  <c r="K187" i="12"/>
  <c r="M187" i="12"/>
  <c r="O187" i="12"/>
  <c r="Q187" i="12"/>
  <c r="U187" i="12"/>
  <c r="I188" i="12"/>
  <c r="K188" i="12"/>
  <c r="M188" i="12"/>
  <c r="O188" i="12"/>
  <c r="Q188" i="12"/>
  <c r="U188" i="12"/>
  <c r="I189" i="12"/>
  <c r="K189" i="12"/>
  <c r="M189" i="12"/>
  <c r="O189" i="12"/>
  <c r="Q189" i="12"/>
  <c r="U189" i="12"/>
  <c r="I190" i="12"/>
  <c r="K190" i="12"/>
  <c r="M190" i="12"/>
  <c r="O190" i="12"/>
  <c r="Q190" i="12"/>
  <c r="U190" i="12"/>
  <c r="I192" i="12"/>
  <c r="K192" i="12"/>
  <c r="M192" i="12"/>
  <c r="O192" i="12"/>
  <c r="Q192" i="12"/>
  <c r="U192" i="12"/>
  <c r="I193" i="12"/>
  <c r="K193" i="12"/>
  <c r="M193" i="12"/>
  <c r="O193" i="12"/>
  <c r="Q193" i="12"/>
  <c r="U193" i="12"/>
  <c r="I194" i="12"/>
  <c r="K194" i="12"/>
  <c r="M194" i="12"/>
  <c r="O194" i="12"/>
  <c r="Q194" i="12"/>
  <c r="U194" i="12"/>
  <c r="I195" i="12"/>
  <c r="K195" i="12"/>
  <c r="M195" i="12"/>
  <c r="O195" i="12"/>
  <c r="Q195" i="12"/>
  <c r="U195" i="12"/>
  <c r="I196" i="12"/>
  <c r="K196" i="12"/>
  <c r="M196" i="12"/>
  <c r="O196" i="12"/>
  <c r="Q196" i="12"/>
  <c r="U196" i="12"/>
  <c r="I197" i="12"/>
  <c r="K197" i="12"/>
  <c r="M197" i="12"/>
  <c r="O197" i="12"/>
  <c r="Q197" i="12"/>
  <c r="U197" i="12"/>
  <c r="I198" i="12"/>
  <c r="K198" i="12"/>
  <c r="M198" i="12"/>
  <c r="O198" i="12"/>
  <c r="Q198" i="12"/>
  <c r="U198" i="12"/>
  <c r="I199" i="12"/>
  <c r="K199" i="12"/>
  <c r="M199" i="12"/>
  <c r="O199" i="12"/>
  <c r="Q199" i="12"/>
  <c r="U199" i="12"/>
  <c r="I201" i="12"/>
  <c r="K201" i="12"/>
  <c r="M201" i="12"/>
  <c r="O201" i="12"/>
  <c r="Q201" i="12"/>
  <c r="U201" i="12"/>
  <c r="I202" i="12"/>
  <c r="K202" i="12"/>
  <c r="M202" i="12"/>
  <c r="O202" i="12"/>
  <c r="Q202" i="12"/>
  <c r="U202" i="12"/>
  <c r="I203" i="12"/>
  <c r="K203" i="12"/>
  <c r="M203" i="12"/>
  <c r="O203" i="12"/>
  <c r="Q203" i="12"/>
  <c r="U203" i="12"/>
  <c r="I204" i="12"/>
  <c r="K204" i="12"/>
  <c r="M204" i="12"/>
  <c r="O204" i="12"/>
  <c r="Q204" i="12"/>
  <c r="U204" i="12"/>
  <c r="I205" i="12"/>
  <c r="K205" i="12"/>
  <c r="M205" i="12"/>
  <c r="O205" i="12"/>
  <c r="Q205" i="12"/>
  <c r="U205" i="12"/>
  <c r="I206" i="12"/>
  <c r="K206" i="12"/>
  <c r="M206" i="12"/>
  <c r="O206" i="12"/>
  <c r="Q206" i="12"/>
  <c r="U206" i="12"/>
  <c r="I207" i="12"/>
  <c r="K207" i="12"/>
  <c r="M207" i="12"/>
  <c r="O207" i="12"/>
  <c r="Q207" i="12"/>
  <c r="U207" i="12"/>
  <c r="I208" i="12"/>
  <c r="K208" i="12"/>
  <c r="M208" i="12"/>
  <c r="O208" i="12"/>
  <c r="Q208" i="12"/>
  <c r="U208" i="12"/>
  <c r="I209" i="12"/>
  <c r="K209" i="12"/>
  <c r="M209" i="12"/>
  <c r="O209" i="12"/>
  <c r="Q209" i="12"/>
  <c r="U209" i="12"/>
  <c r="I210" i="12"/>
  <c r="K210" i="12"/>
  <c r="M210" i="12"/>
  <c r="O210" i="12"/>
  <c r="Q210" i="12"/>
  <c r="U210" i="12"/>
  <c r="I212" i="12"/>
  <c r="K212" i="12"/>
  <c r="M212" i="12"/>
  <c r="O212" i="12"/>
  <c r="Q212" i="12"/>
  <c r="U212" i="12"/>
  <c r="I213" i="12"/>
  <c r="K213" i="12"/>
  <c r="M213" i="12"/>
  <c r="O213" i="12"/>
  <c r="Q213" i="12"/>
  <c r="U213" i="12"/>
  <c r="I214" i="12"/>
  <c r="K214" i="12"/>
  <c r="M214" i="12"/>
  <c r="O214" i="12"/>
  <c r="Q214" i="12"/>
  <c r="U214" i="12"/>
  <c r="I215" i="12"/>
  <c r="K215" i="12"/>
  <c r="M215" i="12"/>
  <c r="O215" i="12"/>
  <c r="Q215" i="12"/>
  <c r="U215" i="12"/>
  <c r="I216" i="12"/>
  <c r="K216" i="12"/>
  <c r="M216" i="12"/>
  <c r="O216" i="12"/>
  <c r="Q216" i="12"/>
  <c r="U216" i="12"/>
  <c r="I218" i="12"/>
  <c r="K218" i="12"/>
  <c r="M218" i="12"/>
  <c r="O218" i="12"/>
  <c r="Q218" i="12"/>
  <c r="U218" i="12"/>
  <c r="I219" i="12"/>
  <c r="K219" i="12"/>
  <c r="M219" i="12"/>
  <c r="O219" i="12"/>
  <c r="O217" i="12" s="1"/>
  <c r="Q219" i="12"/>
  <c r="U219" i="12"/>
  <c r="I220" i="12"/>
  <c r="K220" i="12"/>
  <c r="M220" i="12"/>
  <c r="O220" i="12"/>
  <c r="Q220" i="12"/>
  <c r="U220" i="12"/>
  <c r="I222" i="12"/>
  <c r="K222" i="12"/>
  <c r="M222" i="12"/>
  <c r="O222" i="12"/>
  <c r="Q222" i="12"/>
  <c r="U222" i="12"/>
  <c r="I223" i="12"/>
  <c r="K223" i="12"/>
  <c r="M223" i="12"/>
  <c r="O223" i="12"/>
  <c r="Q223" i="12"/>
  <c r="U223" i="12"/>
  <c r="I224" i="12"/>
  <c r="K224" i="12"/>
  <c r="M224" i="12"/>
  <c r="O224" i="12"/>
  <c r="Q224" i="12"/>
  <c r="U224" i="12"/>
  <c r="I225" i="12"/>
  <c r="K225" i="12"/>
  <c r="M225" i="12"/>
  <c r="O225" i="12"/>
  <c r="Q225" i="12"/>
  <c r="U225" i="12"/>
  <c r="I226" i="12"/>
  <c r="K226" i="12"/>
  <c r="M226" i="12"/>
  <c r="O226" i="12"/>
  <c r="Q226" i="12"/>
  <c r="U226" i="12"/>
  <c r="I227" i="12"/>
  <c r="K227" i="12"/>
  <c r="M227" i="12"/>
  <c r="O227" i="12"/>
  <c r="Q227" i="12"/>
  <c r="U227" i="12"/>
  <c r="I228" i="12"/>
  <c r="Q228" i="12"/>
  <c r="I229" i="12"/>
  <c r="K229" i="12"/>
  <c r="K228" i="12" s="1"/>
  <c r="M229" i="12"/>
  <c r="M228" i="12" s="1"/>
  <c r="O229" i="12"/>
  <c r="O228" i="12" s="1"/>
  <c r="Q229" i="12"/>
  <c r="U229" i="12"/>
  <c r="U228" i="12" s="1"/>
  <c r="I231" i="12"/>
  <c r="K231" i="12"/>
  <c r="M231" i="12"/>
  <c r="O231" i="12"/>
  <c r="Q231" i="12"/>
  <c r="U231" i="12"/>
  <c r="I232" i="12"/>
  <c r="K232" i="12"/>
  <c r="M232" i="12"/>
  <c r="M230" i="12" s="1"/>
  <c r="O232" i="12"/>
  <c r="Q232" i="12"/>
  <c r="U232" i="12"/>
  <c r="I233" i="12"/>
  <c r="K233" i="12"/>
  <c r="M233" i="12"/>
  <c r="O233" i="12"/>
  <c r="Q233" i="12"/>
  <c r="U233" i="12"/>
  <c r="I235" i="12"/>
  <c r="K235" i="12"/>
  <c r="M235" i="12"/>
  <c r="O235" i="12"/>
  <c r="Q235" i="12"/>
  <c r="U235" i="12"/>
  <c r="I236" i="12"/>
  <c r="K236" i="12"/>
  <c r="M236" i="12"/>
  <c r="O236" i="12"/>
  <c r="Q236" i="12"/>
  <c r="U236" i="12"/>
  <c r="I237" i="12"/>
  <c r="K237" i="12"/>
  <c r="M237" i="12"/>
  <c r="O237" i="12"/>
  <c r="Q237" i="12"/>
  <c r="U237" i="12"/>
  <c r="I239" i="12"/>
  <c r="K239" i="12"/>
  <c r="M239" i="12"/>
  <c r="O239" i="12"/>
  <c r="Q239" i="12"/>
  <c r="U239" i="12"/>
  <c r="I240" i="12"/>
  <c r="K240" i="12"/>
  <c r="M240" i="12"/>
  <c r="O240" i="12"/>
  <c r="Q240" i="12"/>
  <c r="U240" i="12"/>
  <c r="I241" i="12"/>
  <c r="K241" i="12"/>
  <c r="M241" i="12"/>
  <c r="O241" i="12"/>
  <c r="Q241" i="12"/>
  <c r="U241" i="12"/>
  <c r="I242" i="12"/>
  <c r="K242" i="12"/>
  <c r="M242" i="12"/>
  <c r="O242" i="12"/>
  <c r="Q242" i="12"/>
  <c r="U242" i="12"/>
  <c r="I243" i="12"/>
  <c r="K243" i="12"/>
  <c r="M243" i="12"/>
  <c r="O243" i="12"/>
  <c r="Q243" i="12"/>
  <c r="U243" i="12"/>
  <c r="I244" i="12"/>
  <c r="K244" i="12"/>
  <c r="M244" i="12"/>
  <c r="O244" i="12"/>
  <c r="Q244" i="12"/>
  <c r="U244" i="12"/>
  <c r="I245" i="12"/>
  <c r="K245" i="12"/>
  <c r="M245" i="12"/>
  <c r="O245" i="12"/>
  <c r="Q245" i="12"/>
  <c r="U245" i="12"/>
  <c r="I78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M234" i="12" l="1"/>
  <c r="U238" i="12"/>
  <c r="K238" i="12"/>
  <c r="Q234" i="12"/>
  <c r="I234" i="12"/>
  <c r="U217" i="12"/>
  <c r="K217" i="12"/>
  <c r="O200" i="12"/>
  <c r="U200" i="12"/>
  <c r="K200" i="12"/>
  <c r="U168" i="12"/>
  <c r="K168" i="12"/>
  <c r="O168" i="12"/>
  <c r="U152" i="12"/>
  <c r="K152" i="12"/>
  <c r="O152" i="12"/>
  <c r="M128" i="12"/>
  <c r="Q128" i="12"/>
  <c r="I128" i="12"/>
  <c r="M109" i="12"/>
  <c r="Q109" i="12"/>
  <c r="I109" i="12"/>
  <c r="U85" i="12"/>
  <c r="K85" i="12"/>
  <c r="U74" i="12"/>
  <c r="K74" i="12"/>
  <c r="U66" i="12"/>
  <c r="K66" i="12"/>
  <c r="O66" i="12"/>
  <c r="U47" i="12"/>
  <c r="K47" i="12"/>
  <c r="O47" i="12"/>
  <c r="U20" i="12"/>
  <c r="K20" i="12"/>
  <c r="O20" i="12"/>
  <c r="M8" i="12"/>
  <c r="Q238" i="12"/>
  <c r="M238" i="12"/>
  <c r="I230" i="12"/>
  <c r="U234" i="12"/>
  <c r="K234" i="12"/>
  <c r="O234" i="12"/>
  <c r="U221" i="12"/>
  <c r="Q217" i="12"/>
  <c r="U191" i="12"/>
  <c r="Q140" i="12"/>
  <c r="Q118" i="12"/>
  <c r="M118" i="12"/>
  <c r="Q93" i="12"/>
  <c r="U78" i="12"/>
  <c r="M66" i="12"/>
  <c r="U56" i="12"/>
  <c r="M20" i="12"/>
  <c r="U8" i="12"/>
  <c r="K8" i="12"/>
  <c r="O221" i="12"/>
  <c r="K221" i="12"/>
  <c r="I217" i="12"/>
  <c r="O211" i="12"/>
  <c r="O191" i="12"/>
  <c r="K191" i="12"/>
  <c r="U159" i="12"/>
  <c r="K159" i="12"/>
  <c r="O159" i="12"/>
  <c r="M140" i="12"/>
  <c r="I140" i="12"/>
  <c r="I118" i="12"/>
  <c r="I93" i="12"/>
  <c r="M93" i="12"/>
  <c r="O78" i="12"/>
  <c r="K78" i="12"/>
  <c r="K56" i="12"/>
  <c r="Q47" i="12"/>
  <c r="I47" i="12"/>
  <c r="M47" i="12"/>
  <c r="O238" i="12"/>
  <c r="O230" i="12"/>
  <c r="U230" i="12"/>
  <c r="K230" i="12"/>
  <c r="M221" i="12"/>
  <c r="Q221" i="12"/>
  <c r="I221" i="12"/>
  <c r="Q211" i="12"/>
  <c r="I211" i="12"/>
  <c r="M211" i="12"/>
  <c r="M191" i="12"/>
  <c r="Q191" i="12"/>
  <c r="I191" i="12"/>
  <c r="Q159" i="12"/>
  <c r="I159" i="12"/>
  <c r="M159" i="12"/>
  <c r="U140" i="12"/>
  <c r="K140" i="12"/>
  <c r="O140" i="12"/>
  <c r="O118" i="12"/>
  <c r="U118" i="12"/>
  <c r="K118" i="12"/>
  <c r="O93" i="12"/>
  <c r="U93" i="12"/>
  <c r="K93" i="12"/>
  <c r="M78" i="12"/>
  <c r="Q78" i="12"/>
  <c r="I78" i="12"/>
  <c r="M71" i="12"/>
  <c r="Q71" i="12"/>
  <c r="I71" i="12"/>
  <c r="M56" i="12"/>
  <c r="Q56" i="12"/>
  <c r="I56" i="12"/>
  <c r="Q34" i="12"/>
  <c r="I34" i="12"/>
  <c r="M34" i="12"/>
  <c r="Q8" i="12"/>
  <c r="I8" i="12"/>
  <c r="I238" i="12"/>
  <c r="Q230" i="12"/>
  <c r="M217" i="12"/>
  <c r="U211" i="12"/>
  <c r="K211" i="12"/>
  <c r="Q200" i="12"/>
  <c r="I200" i="12"/>
  <c r="M200" i="12"/>
  <c r="M168" i="12"/>
  <c r="Q168" i="12"/>
  <c r="I168" i="12"/>
  <c r="M152" i="12"/>
  <c r="Q152" i="12"/>
  <c r="I152" i="12"/>
  <c r="O128" i="12"/>
  <c r="U128" i="12"/>
  <c r="K128" i="12"/>
  <c r="O109" i="12"/>
  <c r="U109" i="12"/>
  <c r="K109" i="12"/>
  <c r="Q85" i="12"/>
  <c r="I85" i="12"/>
  <c r="M85" i="12"/>
  <c r="Q74" i="12"/>
  <c r="I74" i="12"/>
  <c r="M74" i="12"/>
  <c r="Q66" i="12"/>
  <c r="I66" i="12"/>
  <c r="O56" i="12"/>
  <c r="O34" i="12"/>
  <c r="U34" i="12"/>
  <c r="K34" i="12"/>
  <c r="Q20" i="12"/>
  <c r="I20" i="12"/>
  <c r="O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<sst xmlns="http://schemas.openxmlformats.org/spreadsheetml/2006/main" count="1151" uniqueCount="573">
  <si>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</si>
  <si>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</si>
  <si>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</si>
  <si>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</si>
  <si>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</si>
  <si>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</si>
  <si>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</si>
  <si>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</si>
  <si>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</si>
  <si>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</si>
  <si>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</si>
  <si>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</si>
  <si>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</si>
  <si>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</si>
  <si>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</si>
  <si>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</si>
  <si>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</si>
  <si>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</si>
  <si>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</si>
  <si>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</si>
  <si>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</si>
  <si>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</si>
  <si>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</si>
  <si>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</si>
  <si>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</si>
  <si>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</si>
  <si>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</si>
  <si>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</si>
  <si>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</si>
  <si>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</si>
  <si>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</si>
  <si>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</si>
  <si>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</si>
  <si>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</si>
  <si>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</si>
  <si>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</si>
  <si>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</si>
  <si>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</si>
  <si>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</si>
  <si>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</si>
  <si>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</si>
  <si>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</si>
  <si>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</si>
  <si>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Ústí nad Orlicí - Černovír</t>
  </si>
  <si>
    <t>Rozpočet:</t>
  </si>
  <si>
    <t>Misto</t>
  </si>
  <si>
    <t>PŘÍSTAVBA HASIČSKÉ ZBROJNICE</t>
  </si>
  <si>
    <t>Město Ústí nad Orlicí</t>
  </si>
  <si>
    <t>Sychrova ulice 16</t>
  </si>
  <si>
    <t>Ústí nad Orlicí</t>
  </si>
  <si>
    <t>56224</t>
  </si>
  <si>
    <t>00279676</t>
  </si>
  <si>
    <t>Volštát Karel</t>
  </si>
  <si>
    <t>Spořilov 698</t>
  </si>
  <si>
    <t>Letohrad</t>
  </si>
  <si>
    <t>56151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</si>
  <si>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</si>
  <si>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</si>
  <si>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</si>
  <si>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</si>
  <si>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</si>
  <si>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</si>
  <si>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</si>
  <si>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</si>
  <si>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</si>
  <si>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</si>
  <si>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</si>
  <si>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</si>
  <si>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</si>
  <si>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</si>
  <si>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</si>
  <si>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</si>
  <si>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</si>
  <si>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</si>
  <si>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</si>
  <si>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</si>
  <si>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</si>
  <si>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</si>
  <si>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</si>
  <si>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</si>
  <si>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</si>
  <si>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93</t>
  </si>
  <si>
    <t>Dokončovací práce inž.staveb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</si>
  <si>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</si>
  <si>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</si>
  <si>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</si>
  <si>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</si>
  <si>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</si>
  <si>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</si>
  <si>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</si>
  <si>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</si>
  <si>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</si>
  <si>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</si>
  <si>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</si>
  <si>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</si>
  <si>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728</t>
  </si>
  <si>
    <t>Vzduchotechnika</t>
  </si>
  <si>
    <t>730</t>
  </si>
  <si>
    <t>Technika prostředí staveb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</si>
  <si>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</si>
  <si>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</si>
  <si>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</si>
  <si>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</si>
  <si>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</si>
  <si>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</si>
  <si>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</si>
  <si>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</si>
  <si>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</si>
  <si>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</si>
  <si>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</si>
  <si>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</si>
  <si>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</si>
  <si>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</si>
  <si>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</si>
  <si>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</si>
  <si>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</si>
  <si>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</si>
  <si>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</si>
  <si>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</si>
  <si>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</si>
  <si>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</si>
  <si>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</si>
  <si>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</si>
  <si>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</si>
  <si>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</si>
  <si>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</si>
  <si>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</si>
  <si>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</si>
  <si>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</si>
  <si>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</si>
  <si>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</si>
  <si>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</si>
  <si>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</si>
  <si>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</si>
  <si>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</si>
  <si>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</si>
  <si>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</si>
  <si>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</si>
  <si>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</si>
  <si>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</si>
  <si>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</si>
  <si>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</si>
  <si>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</si>
  <si>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</si>
  <si>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</si>
  <si>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</si>
  <si>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</si>
  <si>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</si>
  <si>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</si>
  <si>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</si>
  <si>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121101100R00</t>
  </si>
  <si>
    <t>Sejmutí ornice, pl. do 400 m2, přemístění do 50 m</t>
  </si>
  <si>
    <t>m3</t>
  </si>
  <si>
    <t>POL1_0</t>
  </si>
  <si>
    <t>131201201R00</t>
  </si>
  <si>
    <t>Hloubení zapažených jam v hor.3 do 100 m3, stavební jáma</t>
  </si>
  <si>
    <t>131201209R00</t>
  </si>
  <si>
    <t>Příplatek za lepivost - hloubení zapaž.jam v hor.3</t>
  </si>
  <si>
    <t>132201110R00</t>
  </si>
  <si>
    <t>Hloubení rýh š.do 60 cm v hor.3 do 50 m3, STROJNĚ, přístavba</t>
  </si>
  <si>
    <t>132201119R00</t>
  </si>
  <si>
    <t>Příplatek za lepivost - hloubení rýh 60 cm v hor.3, přístavba</t>
  </si>
  <si>
    <t>Hloubení rýh š.do 60 cm v hor.3 do 50 m3, STROJNĚ, opěrná zeď</t>
  </si>
  <si>
    <t>Příplatek za lepivost - hloubení rýh 60 cm v hor.3, opěrná zeď</t>
  </si>
  <si>
    <t>162301102R00</t>
  </si>
  <si>
    <t>Vodorovné přemístění výkopku z hor.1-4 do 1000 m</t>
  </si>
  <si>
    <t>162701109R00</t>
  </si>
  <si>
    <t>Příplatek k vod. přemístění hor.1-4 za další 1 km</t>
  </si>
  <si>
    <t>182301124R00</t>
  </si>
  <si>
    <t>Rozprostření ornice, svah, tl. 20-25 cm, do 500 m2</t>
  </si>
  <si>
    <t>m2</t>
  </si>
  <si>
    <t>199000002R00</t>
  </si>
  <si>
    <t>Poplatek za skládku horniny 1- 4</t>
  </si>
  <si>
    <t>273321311R00</t>
  </si>
  <si>
    <t>Železobeton základových desek C 16/20</t>
  </si>
  <si>
    <t>273351215R00</t>
  </si>
  <si>
    <t>Bednění stěn základových desek - zřízení</t>
  </si>
  <si>
    <t>273351216R00</t>
  </si>
  <si>
    <t>Bednění stěn základových desek - odstranění</t>
  </si>
  <si>
    <t>273361921RT4</t>
  </si>
  <si>
    <t>Výztuž základových desek ze svařovaných sítí, průměr drátu  6,0, oka 100/100 mm KH30</t>
  </si>
  <si>
    <t>t</t>
  </si>
  <si>
    <t>274272160RT2</t>
  </si>
  <si>
    <t>Zdivo základové z bednicích tvárnic, tl. 50 cm, výplň tvárnic betonem C 12/15, opěrná zeď</t>
  </si>
  <si>
    <t>274279111R00</t>
  </si>
  <si>
    <t>D+M betonové stříšky (hlavice) na opěrnou zeď, kladené do cementového potěru</t>
  </si>
  <si>
    <t>ks</t>
  </si>
  <si>
    <t>274321211R00</t>
  </si>
  <si>
    <t>Železobeton základových pasů C 12/15, přístavba</t>
  </si>
  <si>
    <t>Železobeton základových pasů C 12/15, opěrná zeď</t>
  </si>
  <si>
    <t>274351215RT1</t>
  </si>
  <si>
    <t>Bednění stěn základových pasů - zřízení, bednicí materiál prkna</t>
  </si>
  <si>
    <t>274351216R00</t>
  </si>
  <si>
    <t>Bednění stěn základových pasů - odstranění</t>
  </si>
  <si>
    <t>274361821R00</t>
  </si>
  <si>
    <t>Výztuž základ. pasů z betonářské oceli 10505 (R)</t>
  </si>
  <si>
    <t>271531111R00</t>
  </si>
  <si>
    <t>Polštář základu z kameniva hr. drceného 16-63 mm</t>
  </si>
  <si>
    <t>271521111R00</t>
  </si>
  <si>
    <t>Polštář základu z kameniva hr. drceného 63-125 mm</t>
  </si>
  <si>
    <t>311238115R00</t>
  </si>
  <si>
    <t>311238634R00</t>
  </si>
  <si>
    <t>311238915R00</t>
  </si>
  <si>
    <t>m</t>
  </si>
  <si>
    <t>311998114R00</t>
  </si>
  <si>
    <t>Izolace kolem oken z XPS tl. 40 mm, šířky 200 mm</t>
  </si>
  <si>
    <t>317168111R00</t>
  </si>
  <si>
    <t>kus</t>
  </si>
  <si>
    <t>317168112R00</t>
  </si>
  <si>
    <t>317168131R00</t>
  </si>
  <si>
    <t>317168132R00</t>
  </si>
  <si>
    <t>317168134R00</t>
  </si>
  <si>
    <t>317168135R00</t>
  </si>
  <si>
    <t>342248152R00</t>
  </si>
  <si>
    <t>342264051RT1</t>
  </si>
  <si>
    <t>Podhled sádrokartonový na zavěšenou ocel. konstr., desky standard tl. 12,5 mm, bez izolace</t>
  </si>
  <si>
    <t>411120033RAC</t>
  </si>
  <si>
    <t>POL2_0</t>
  </si>
  <si>
    <t>411321313R00</t>
  </si>
  <si>
    <t>Stropy deskové ze železobetonu C 16/20, vyrovnávka panelů a spár, tl. do 50 mm</t>
  </si>
  <si>
    <t>413941123RT3</t>
  </si>
  <si>
    <t>Osazení válcovaných nosníků ve stropech č. 14 - 22, včetně dodávky profilu I č. 16</t>
  </si>
  <si>
    <t>417321315R00</t>
  </si>
  <si>
    <t>Ztužující pásy a věnce z betonu železového C 20/25</t>
  </si>
  <si>
    <t>417351115R00</t>
  </si>
  <si>
    <t>Bednění ztužujících pásů a věnců - zřízení</t>
  </si>
  <si>
    <t>417351116R00</t>
  </si>
  <si>
    <t>Bednění ztužujících pásů a věnců - odstranění</t>
  </si>
  <si>
    <t>417351215RT2</t>
  </si>
  <si>
    <t>417361221R00</t>
  </si>
  <si>
    <t>Výztuž ztužujících pásů a věnců z oceli 10216(E)</t>
  </si>
  <si>
    <t>561121111R00</t>
  </si>
  <si>
    <t xml:space="preserve">Podklad z mechanicky zpevněné zeminy </t>
  </si>
  <si>
    <t>564231111R00</t>
  </si>
  <si>
    <t>Podklad ze štěrkopísku po zhutnění tloušťky 10 cm</t>
  </si>
  <si>
    <t>564261111R00</t>
  </si>
  <si>
    <t>Podklad ze štěrkopísku po zhutnění tloušťky 15 cm</t>
  </si>
  <si>
    <t>564751111R00</t>
  </si>
  <si>
    <t>Podklad z kameniva drceného vel.16-32mm,tl. 15 cm</t>
  </si>
  <si>
    <t>564831111RT2</t>
  </si>
  <si>
    <t>Podklad ze štěrkodrti po zhutnění tloušťky 10 cm, štěrkodrť frakce 8-16 mm</t>
  </si>
  <si>
    <t>596215021R00</t>
  </si>
  <si>
    <t>Kladení zámkové dlažby tl. 6 cm do drtě tl. 4 cm</t>
  </si>
  <si>
    <t>596215040R00</t>
  </si>
  <si>
    <t>Kladení zámkové dlažby tl. 8 cm do drtě tl. 4 cm</t>
  </si>
  <si>
    <t>596291111R00</t>
  </si>
  <si>
    <t>Řezání zámkové dlažby tl. 60 mm</t>
  </si>
  <si>
    <t>596291113R00</t>
  </si>
  <si>
    <t xml:space="preserve">Řezání zámkové dlažby tl. 80 mm </t>
  </si>
  <si>
    <t>611472111R00</t>
  </si>
  <si>
    <t>Omítka stropu klasická, se štukem ze suché směsi</t>
  </si>
  <si>
    <t>611481211RT2</t>
  </si>
  <si>
    <t>Montáž výztužné sítě (perlinky) do stěrky-stropy, včetně výztužné sítě a stěrkového tmelu Baumit</t>
  </si>
  <si>
    <t>612472181R00</t>
  </si>
  <si>
    <t>Omítka stěn, jádro míchané, štuk ze suché směsi</t>
  </si>
  <si>
    <t>612481211RT2</t>
  </si>
  <si>
    <t>Montáž výztužné sítě (perlinky) do stěrky-stěny, včetně výztužné sítě a stěrkového tmelu Baumit</t>
  </si>
  <si>
    <t>622472112R00</t>
  </si>
  <si>
    <t>Omítka stěn vnější ze SMS štuková slož. II. ručně</t>
  </si>
  <si>
    <t>622481211RT2</t>
  </si>
  <si>
    <t>631312611R00</t>
  </si>
  <si>
    <t>Mazanina betonová tl. 5 - 8 cm C 16/20, podlahy ve II.NP</t>
  </si>
  <si>
    <t>631313611R00</t>
  </si>
  <si>
    <t>Mazanina betonová tl. 8 - 12 cm C 16/20, podlahy v I.NP</t>
  </si>
  <si>
    <t>631361921RT2</t>
  </si>
  <si>
    <t>Výztuž mazanin svařovanou sítí, průměr drátu  5,0, oka 100/100 mm KD35</t>
  </si>
  <si>
    <t>642941111RT1</t>
  </si>
  <si>
    <t>Pouzdro pro posuvné dveře jednostranné, do zdiva, jednostranné pouzdro 600/1970 mm</t>
  </si>
  <si>
    <t>642941111RT3</t>
  </si>
  <si>
    <t>Pouzdro pro posuvné dveře jednostranné, do zdiva, jednostranné pouzdro 800/1970 mm</t>
  </si>
  <si>
    <t>642942111RT2</t>
  </si>
  <si>
    <t>Osazení zárubní dveřních ocelových, pl. do 2,5 m2, včetně dodávky zárubně  60 x 197 x 11 cm</t>
  </si>
  <si>
    <t>642942111RT4</t>
  </si>
  <si>
    <t>Osazení zárubní dveřních ocelových, pl. do 2,5 m2, včetně dodávky zárubně  80 x 197 x 11 cm</t>
  </si>
  <si>
    <t>642942990RT0</t>
  </si>
  <si>
    <t>Gar.vrata č.14, sekční, el.pohon, dálk.ovládání, prosvětlovací okna, vč,montáže, rozm. 300x293 cm</t>
  </si>
  <si>
    <t>642942990RT4</t>
  </si>
  <si>
    <t>Gar.vratač.15, sekční, s požární odolností, el.pohon, dálk.ovládání, s integr.dveřmi</t>
  </si>
  <si>
    <t>916561111RT7</t>
  </si>
  <si>
    <t>Osazení záhon.obrubníků do lože z C 12/15 s opěrou, včetně obrubníku   100/5/20 cm</t>
  </si>
  <si>
    <t>592452655R</t>
  </si>
  <si>
    <t>POL3_0</t>
  </si>
  <si>
    <t>59245308R</t>
  </si>
  <si>
    <t>931961115RR1</t>
  </si>
  <si>
    <t>952901111R00</t>
  </si>
  <si>
    <t>Vyčištění budov o výšce podlaží do 4 m</t>
  </si>
  <si>
    <t>962031116R00</t>
  </si>
  <si>
    <t>Bourání příček z cihel pálených plných tl. 140 mm</t>
  </si>
  <si>
    <t>962032231R00</t>
  </si>
  <si>
    <t>Bourání zdiva z cihel pálených na MVC</t>
  </si>
  <si>
    <t>979082111R00</t>
  </si>
  <si>
    <t>Vnitrostaveništní doprava suti do 10 m</t>
  </si>
  <si>
    <t>soub</t>
  </si>
  <si>
    <t>979081111RT2</t>
  </si>
  <si>
    <t>Odvoz suti a vybour. hmot na skládku do 1 km, kontejnerem 4 t</t>
  </si>
  <si>
    <t>979081121R00</t>
  </si>
  <si>
    <t>969011121R00</t>
  </si>
  <si>
    <t>Vybourání vodovodního vedení DN do 52 mm, (cca do 15 m)</t>
  </si>
  <si>
    <t>969011141R00</t>
  </si>
  <si>
    <t>Vybourání části rozvodů stávajícího topení, včetně likvidace</t>
  </si>
  <si>
    <t>969021121R00</t>
  </si>
  <si>
    <t>Vybourání kanalizačního potrubí DN do 200 mm</t>
  </si>
  <si>
    <t>969021131R00</t>
  </si>
  <si>
    <t>Vybourání části elektrorozvodů</t>
  </si>
  <si>
    <t>976071111R00</t>
  </si>
  <si>
    <t>Vybourání kovových atypických prvků</t>
  </si>
  <si>
    <t>Demontáž stávajícího kotle, včetně likvidace.</t>
  </si>
  <si>
    <t>POP</t>
  </si>
  <si>
    <t>978011121R00</t>
  </si>
  <si>
    <t>Otlučení stávajících vnějších omítek</t>
  </si>
  <si>
    <t>pouze nesoudržné části, plochy. opravovaná plocha cca 15 m2</t>
  </si>
  <si>
    <t>998011002R00</t>
  </si>
  <si>
    <t>Přesun hmot pro budovy zděné výšky do 12 m</t>
  </si>
  <si>
    <t>711111001RZ1</t>
  </si>
  <si>
    <t>Izolace proti vlhkosti vodor. nátěr ALP za studena, 1x nátěr - včetně dodávky penetračního laku ALP</t>
  </si>
  <si>
    <t>711112001RZ1</t>
  </si>
  <si>
    <t>Izolace proti vlhkosti svis. nátěr ALP, za studena, 1x nátěr - včetně dodávky asfaltového laku</t>
  </si>
  <si>
    <t>711141559RY5</t>
  </si>
  <si>
    <t>711142559RY1</t>
  </si>
  <si>
    <t>711212001RT1</t>
  </si>
  <si>
    <t>711212601RT1</t>
  </si>
  <si>
    <t>998711100R00</t>
  </si>
  <si>
    <t>Přesun hmot pro izolace proti vodě, výšky do 6 m</t>
  </si>
  <si>
    <t>711502020RZ3</t>
  </si>
  <si>
    <t>Ochrana opěrné zdi nopovou fólií, svislá, včetně dodávky fólie tll. 20 mm, včetně doplňků</t>
  </si>
  <si>
    <t>712211111R00</t>
  </si>
  <si>
    <t>Podkladní asfaltový izolační pás přibitím</t>
  </si>
  <si>
    <t>712221111R00</t>
  </si>
  <si>
    <t>Montáž živičného šindele střech jednoduch. do 45°</t>
  </si>
  <si>
    <t>712221111R14</t>
  </si>
  <si>
    <t>Asfaltový šindel, min.tl. 4 mm barva červená, vč.prořezu 15%</t>
  </si>
  <si>
    <t>712231112R00</t>
  </si>
  <si>
    <t>Krytina živičný šindel - montáž svislého odvětrání</t>
  </si>
  <si>
    <t>712231113R00</t>
  </si>
  <si>
    <t>Krytina živičný šindel - montáž anténního prostupu</t>
  </si>
  <si>
    <t>712231114R00</t>
  </si>
  <si>
    <t>Krytina živičný šindel - montáž sněhového lapače</t>
  </si>
  <si>
    <t>712232111R00</t>
  </si>
  <si>
    <t>Krytina živičný šindel - montáž střešního okna</t>
  </si>
  <si>
    <t>712991111R00</t>
  </si>
  <si>
    <t>Oprava stávající střechy - DMTŽ stávající krytiny, D+M nový podkladní pás, nová krytina asf.šindel</t>
  </si>
  <si>
    <t>998712100R00</t>
  </si>
  <si>
    <t>Přesun hmot pro povlakové krytiny, výšky do 6 m</t>
  </si>
  <si>
    <t>713111111RU4</t>
  </si>
  <si>
    <t>Izolace tepelné stropů vrchem kladené volně, 1 vrstva - včetně dodávky polystyrenu tl. 100 mm</t>
  </si>
  <si>
    <t>713111111RV4</t>
  </si>
  <si>
    <t>713111121RU1</t>
  </si>
  <si>
    <t>713111111RV3</t>
  </si>
  <si>
    <t>713111211RK4</t>
  </si>
  <si>
    <t>713121111RV1</t>
  </si>
  <si>
    <t>Izolace tepelná podlah na sucho, jednovrstvá, včetně dodávky polystyren tl. 50 mm</t>
  </si>
  <si>
    <t>713121111RV5</t>
  </si>
  <si>
    <t>Izolace tepelná podlah na sucho, jednovrstvá, včetně dodávky polystyren tl. 100 mm</t>
  </si>
  <si>
    <t>713121118R00</t>
  </si>
  <si>
    <t>Montáž dilatačního pásku podél stěn</t>
  </si>
  <si>
    <t>713131130R00</t>
  </si>
  <si>
    <t>Izolace tepelná stěn vložením do konstrukce, mezi přístavbou a opěrnou stěnou, EPS tl. 100 mm</t>
  </si>
  <si>
    <t>713131130R01</t>
  </si>
  <si>
    <t>Izolace tepelná stěn vložením do konstrukce, mezi základy přístavby a opěrnou stěnou, XPS 50 mm</t>
  </si>
  <si>
    <t>998713100R00</t>
  </si>
  <si>
    <t>Přesun hmot pro izolace tepelné, výšky do 6 m</t>
  </si>
  <si>
    <t>728101000R00</t>
  </si>
  <si>
    <t>Vzduchotechnické potrubí 60x204 mm, včetně spojek, upevňovacích spon, D+M, celkem cca 36 mb</t>
  </si>
  <si>
    <t>kpl</t>
  </si>
  <si>
    <t>728101001R00</t>
  </si>
  <si>
    <t>VZT tvarovky, kolena 90° horizontální a vertikální, dodávka včetně montáže</t>
  </si>
  <si>
    <t>728101002R00</t>
  </si>
  <si>
    <t>VZT tvarovky, mřížka-spojka se zpětnou klapkou, dodávka včetně montáže</t>
  </si>
  <si>
    <t>728101003R00</t>
  </si>
  <si>
    <t>VZT tvarovky, mřížka do zdi a do dveří, dodávka včetně montáže</t>
  </si>
  <si>
    <t>728101004R00</t>
  </si>
  <si>
    <t>D+M ventilátor s časovým doběhem a čidlem vlhkosti, regulace výkonu, max.průtok vzduchu 315 m3/hod</t>
  </si>
  <si>
    <t>728101005R00</t>
  </si>
  <si>
    <t>D+M ventilátor s časovým doběhem, regulace výkonu, max.průtok vzduchu 315 m3/hod</t>
  </si>
  <si>
    <t>728101006R00</t>
  </si>
  <si>
    <t>D+M regulátor proventilátory s hydrostatem, instalace pod omítku</t>
  </si>
  <si>
    <t>728619001R00</t>
  </si>
  <si>
    <t xml:space="preserve">Úprava stávající vzduchotechniky </t>
  </si>
  <si>
    <t>Úprava a doplnění stávající vzduchotechniky, včetně přemístění stávající jednotky odtahu spalin. Včetně D+M potrubí prům. 200 mm, spojovací prostředky, kotvení, závěsy.</t>
  </si>
  <si>
    <t>731101001R01</t>
  </si>
  <si>
    <t xml:space="preserve">Ústřední vytápění, kotel, otopná tělesa, zdravotechnické instalace, zařizovací předměty </t>
  </si>
  <si>
    <t>soubor</t>
  </si>
  <si>
    <t>762100020RAB</t>
  </si>
  <si>
    <t>Krov dřevěný, laťování, bednění celoplošné, dvojité laťování, pojistná hydroizolace</t>
  </si>
  <si>
    <t>762391000R00</t>
  </si>
  <si>
    <t>Dodávka a montáž ocelového nosného rámu, ze dvou U-profilů č.160, dl. 2x 11,3 m</t>
  </si>
  <si>
    <t>kg</t>
  </si>
  <si>
    <t>762391001R00</t>
  </si>
  <si>
    <t>Dodávka a montáž dř.podlahy u výlezu</t>
  </si>
  <si>
    <t>998762100R00</t>
  </si>
  <si>
    <t>Přesun hmot pro tesařské konstrukce, výšky do 12 m</t>
  </si>
  <si>
    <t>762211120R00</t>
  </si>
  <si>
    <t>D+M vnitřní dřevěné schody</t>
  </si>
  <si>
    <t>Dřevěná konstrukce, stupně i zábradlí, včetně spojevacích prostředků. 4 stupně. Povrchově ošetřené, bezbarvý lak na dřevo. Konstrukce a zábradlí kovetna do podlahy a do zdi.</t>
  </si>
  <si>
    <t>764323230R00</t>
  </si>
  <si>
    <t>Oplechování okapů Pz, živičná krytina, rš 330 mm</t>
  </si>
  <si>
    <t>764333220R00</t>
  </si>
  <si>
    <t>Lemování zdí na plochých střechách Pz, rš 250 mm</t>
  </si>
  <si>
    <t>764342230R00</t>
  </si>
  <si>
    <t>Lemování trub Pz, hladká krytina, D do 150 mm</t>
  </si>
  <si>
    <t>764352203R00</t>
  </si>
  <si>
    <t>Žlaby z Pz plechu podokapní půlkruhové, rš 330 mm</t>
  </si>
  <si>
    <t>764391220R00</t>
  </si>
  <si>
    <t>Závětrná lišta z Pz plechu, rš 330 mm</t>
  </si>
  <si>
    <t>764410250R00</t>
  </si>
  <si>
    <t>Oplechování parapetů včetně rohů Pz, rš 330 mm</t>
  </si>
  <si>
    <t>764454202R00</t>
  </si>
  <si>
    <t>Odpadní trouby z Pz plechu, kruhové, D 100 mm</t>
  </si>
  <si>
    <t>998764100R00</t>
  </si>
  <si>
    <t>Přesun hmot pro klempířské konstr., výšky do 12 m</t>
  </si>
  <si>
    <t>766711001R00</t>
  </si>
  <si>
    <t>Montáž oken a balkonových dveří s vypěněním</t>
  </si>
  <si>
    <t>766231111R00</t>
  </si>
  <si>
    <t>Montáž stahovacích půdních schodů, včetně dodávky (zateplené)</t>
  </si>
  <si>
    <t>766620052RA0</t>
  </si>
  <si>
    <t>Okno střešní plastové 78 x 118 cm</t>
  </si>
  <si>
    <t>766620051RA0</t>
  </si>
  <si>
    <t>Okno střešní plastové 78 x 78 cm</t>
  </si>
  <si>
    <t>766624042R00</t>
  </si>
  <si>
    <t>Montáž střešních oken rozměr 78/98 - 118 cm</t>
  </si>
  <si>
    <t>766624041R00</t>
  </si>
  <si>
    <t>Montáž střešních oken rozměr 78/78 cm</t>
  </si>
  <si>
    <t>766629302R00</t>
  </si>
  <si>
    <t>Montáž oken plastových plochy do 2,70 m2</t>
  </si>
  <si>
    <t>766629303R00</t>
  </si>
  <si>
    <t>Montáž dveří plastových plochy do 4,50 m2, balkónové dveře, vstupní dveře</t>
  </si>
  <si>
    <t>766629999R00</t>
  </si>
  <si>
    <t>Dodávka oken, balk.dveří a vstupních dveří, plastové, izolační 2-sklo, 6-komor.profil, bílé</t>
  </si>
  <si>
    <t>766661112R00</t>
  </si>
  <si>
    <t>Montáž dveří do zárubně,otevíravých 1kř.do 0,8 m</t>
  </si>
  <si>
    <t>766666112R00</t>
  </si>
  <si>
    <t>Montáž dveří posuvných, osazení závěsu, 1kř.</t>
  </si>
  <si>
    <t>766669990R00</t>
  </si>
  <si>
    <t>Dveře vnitřní otvíravé, 1 kř do 80 cm, dýhované, hladké</t>
  </si>
  <si>
    <t>766669991R01</t>
  </si>
  <si>
    <t>Dveře vnitřní posuvné, 1 kř do 80 cm, dýhované, hladké</t>
  </si>
  <si>
    <t>766669992R02</t>
  </si>
  <si>
    <t>Dveře vnitřní, 80 cm, příplatek za požární odolnost</t>
  </si>
  <si>
    <t>766670021R00</t>
  </si>
  <si>
    <t>Montáž kliky a štítku</t>
  </si>
  <si>
    <t>766694112R00</t>
  </si>
  <si>
    <t>Montáž parapetních desek š.do 30 cm,dl.do 160 cm</t>
  </si>
  <si>
    <t>766694990R00</t>
  </si>
  <si>
    <t>Dodávka parapetních desek š.do 30 cm, vnitřní, PVC standard, bílé</t>
  </si>
  <si>
    <t>766990004R00</t>
  </si>
  <si>
    <t>Nerezový žlab na mytí, 1000x500 mm, atyp výroba</t>
  </si>
  <si>
    <t>766990005R00</t>
  </si>
  <si>
    <t>Sanitární dělící příčky na WC (dveře), 3x š. 600 mm, D+M, dveře č. 4</t>
  </si>
  <si>
    <t>766990006R00</t>
  </si>
  <si>
    <t>D+M prášková hasící přístroj, 6 kg, revize, včetně konzoly na upevnění na zeď</t>
  </si>
  <si>
    <t>766990007R00</t>
  </si>
  <si>
    <t>D+M bezpečnostních tabulek, 15 ks včetně instalace</t>
  </si>
  <si>
    <t>998766101R00</t>
  </si>
  <si>
    <t>Přesun hmot pro truhlářské konstr., výšky do 6 m</t>
  </si>
  <si>
    <t>767833100R00</t>
  </si>
  <si>
    <t>Montáž žebříků do zdiva s bočnicemi, vč.dodávky, výroba, kotvení, montáž</t>
  </si>
  <si>
    <t>767851101R00</t>
  </si>
  <si>
    <t>Montáž komínových lávek-pochůzné konstrukce</t>
  </si>
  <si>
    <t>767851102R00</t>
  </si>
  <si>
    <t>Montáž komínových lávek-části nosné konstrukce</t>
  </si>
  <si>
    <t>767851103R00</t>
  </si>
  <si>
    <t>Montáž komínových lávek-zábradlí</t>
  </si>
  <si>
    <t>767995102R00</t>
  </si>
  <si>
    <t>Výroba a montáž kov.atyp.konstrukcí, konzola na hadice 200/150/6mm, kotvení</t>
  </si>
  <si>
    <t>767999990R00</t>
  </si>
  <si>
    <t>Elektrický lanový naviják-vrátek vč.kladky, s ovládáním, 300 kg/12m, vč.montáže</t>
  </si>
  <si>
    <t>767999995R01</t>
  </si>
  <si>
    <t>Stříšky nad vstupy 184x90 cm, skleněné, ocelová pozinkovaná konstrukce, D+M</t>
  </si>
  <si>
    <t>998767101R00</t>
  </si>
  <si>
    <t>Přesun hmot pro zámečnické konstr., výšky do 6 m</t>
  </si>
  <si>
    <t>771101101R00</t>
  </si>
  <si>
    <t>Vysávání podlah prům.vysavačem pro pokládku dlažby</t>
  </si>
  <si>
    <t>771101210RT1</t>
  </si>
  <si>
    <t>771101310R00</t>
  </si>
  <si>
    <t xml:space="preserve">Vyčištění keramické dlažby </t>
  </si>
  <si>
    <t>771475014RT1</t>
  </si>
  <si>
    <t>771479001R00</t>
  </si>
  <si>
    <t>Řezání dlaždic keramických pro soklíky</t>
  </si>
  <si>
    <t>771575109RT2</t>
  </si>
  <si>
    <t>771579792R00</t>
  </si>
  <si>
    <t>Příplatek za podlahy keram.v omezeném prostoru</t>
  </si>
  <si>
    <t>771579795R00</t>
  </si>
  <si>
    <t>Příplatek za spárování vodotěsnou hmotou - plošně</t>
  </si>
  <si>
    <t>597642030R</t>
  </si>
  <si>
    <t>998771101R00</t>
  </si>
  <si>
    <t>Přesun hmot pro podlahy z dlaždic, výšky do 6 m</t>
  </si>
  <si>
    <t>776101101R00</t>
  </si>
  <si>
    <t>Vysávání podlah prům.vysavačem pod povlak.podlahy</t>
  </si>
  <si>
    <t>776101115R00</t>
  </si>
  <si>
    <t>Vyrovnání podkladů samonivelační hmotou</t>
  </si>
  <si>
    <t>776101121R00</t>
  </si>
  <si>
    <t>Provedení penetrace podkladu pod.povlak.podlahy</t>
  </si>
  <si>
    <t>776521200RV1</t>
  </si>
  <si>
    <t>Lepení povlakových podlah z dílců PVC a CV (vinyl), včetně vinylové podlahoviny tl. 2 mm</t>
  </si>
  <si>
    <t>998776101R00</t>
  </si>
  <si>
    <t>Přesun hmot pro podlahy povlakové, výšky do 6 m</t>
  </si>
  <si>
    <t>777101101R00</t>
  </si>
  <si>
    <t>Příprava podkladu - vysávání podlah prům.vysavačem</t>
  </si>
  <si>
    <t>777615114R00</t>
  </si>
  <si>
    <t>Nátěry podlah betonových  1x S 1300</t>
  </si>
  <si>
    <t>998777101R00</t>
  </si>
  <si>
    <t>Přesun hmot pro podlahy syntetické, výšky do 6 m</t>
  </si>
  <si>
    <t>781101210RT1</t>
  </si>
  <si>
    <t>781415016RT7</t>
  </si>
  <si>
    <t>781419701R00</t>
  </si>
  <si>
    <t>Příplatek za práci v omez.prostoru,obkl.pórovinové</t>
  </si>
  <si>
    <t>781419706R00</t>
  </si>
  <si>
    <t>Příplatek za spárovací vodotěsnou hmotu - plošně</t>
  </si>
  <si>
    <t>597813663R</t>
  </si>
  <si>
    <t>998781101R00</t>
  </si>
  <si>
    <t>Přesun hmot pro obklady keramické, výšky do 6 m</t>
  </si>
  <si>
    <t>783782210R00</t>
  </si>
  <si>
    <t>784011111R00</t>
  </si>
  <si>
    <t>Oprášení/ometení podkladu</t>
  </si>
  <si>
    <t>784011121R00</t>
  </si>
  <si>
    <t>Broušení štuků a nových omítek</t>
  </si>
  <si>
    <t>784195212R00</t>
  </si>
  <si>
    <t>210000101R00</t>
  </si>
  <si>
    <t>Elektroinstalace</t>
  </si>
  <si>
    <t>210000102R00</t>
  </si>
  <si>
    <t>Ochrana před bleskem</t>
  </si>
  <si>
    <t>210000103R00</t>
  </si>
  <si>
    <t>Slaboproudé instalace</t>
  </si>
  <si>
    <t>005111020R</t>
  </si>
  <si>
    <t>Vytyčení stavby</t>
  </si>
  <si>
    <t>Soubor</t>
  </si>
  <si>
    <t>005111021R</t>
  </si>
  <si>
    <t>Vytyčení inženýrských sítí</t>
  </si>
  <si>
    <t>005124010R</t>
  </si>
  <si>
    <t>Koordinační činnost</t>
  </si>
  <si>
    <t>005122010R</t>
  </si>
  <si>
    <t xml:space="preserve">Provoz objednatele </t>
  </si>
  <si>
    <t>005211080R</t>
  </si>
  <si>
    <t xml:space="preserve">Bezpečnostní a hygienická opatření na staveništi </t>
  </si>
  <si>
    <t>005231010R</t>
  </si>
  <si>
    <t>Revize</t>
  </si>
  <si>
    <t>005241010R</t>
  </si>
  <si>
    <t xml:space="preserve">Dokumentace skutečného provedení </t>
  </si>
  <si>
    <t/>
  </si>
  <si>
    <t>END</t>
  </si>
  <si>
    <t>Zdivo 30 P+D P10 na MVC 5, tl. 300 mm</t>
  </si>
  <si>
    <t>Vrstva z tvárnic 38 S Profi P10 tl.380mm</t>
  </si>
  <si>
    <t>Překlad plochý 115x71x1000 mm</t>
  </si>
  <si>
    <t>Překlad plochý 115x71x1250 mm</t>
  </si>
  <si>
    <t>Překlad 7 vysoký 70x235x1250 mm</t>
  </si>
  <si>
    <t>Překlad 7 vysoký 70x235x1500 mm</t>
  </si>
  <si>
    <t>Překlad 7 vysoký 70x235x2000 mm</t>
  </si>
  <si>
    <t>Překlad 7 vysoký 70x235x2250 mm</t>
  </si>
  <si>
    <t>Příčky 11,5, tl. 115 mm</t>
  </si>
  <si>
    <t>Zdivo 38 P8, tl. 380 mm</t>
  </si>
  <si>
    <t>Strop montovaný z panelů, tl. 26,5 cm, panely PPD .../268 (8 lan, prům. 12,5 mm)</t>
  </si>
  <si>
    <t>Bednění věnců věncovkou bez izolantu, věncovka7 x 33 x 23,8 cm bez izolantu</t>
  </si>
  <si>
    <t>Dlažba přírodní 20x10x8, povrch STANDARD (vč.prořezu 8%)</t>
  </si>
  <si>
    <t>Dlažba přírodní  20x10x6, (vč.prořezu 8%)</t>
  </si>
  <si>
    <t>Vložky do dilatačních spár, polystyren, tl 30 mm</t>
  </si>
  <si>
    <t>Příplatek k odvozu za každý další 1 km, (12 km)</t>
  </si>
  <si>
    <t xml:space="preserve">Izolace proti vlhk. vodorovná pásy přitavením, vč.dod. </t>
  </si>
  <si>
    <t xml:space="preserve">Izolace proti vlhkosti svislá pásy přitavením, 1 vrstva - včetně dod. </t>
  </si>
  <si>
    <t>Hydroizolační povlak - nátěr, proti vlhkosti</t>
  </si>
  <si>
    <t>Těsnicí pás do spoje podlaha - stěna, š. 120 mm</t>
  </si>
  <si>
    <t>Izolace tepelné stropů vrchem kladené volně, 1 vrstva - včetně dodávky tl. 160 mm</t>
  </si>
  <si>
    <t>Izolace tepelné stropů rovných spodem, drátem, 1 vrstva - včetně dodávky plsti tl. 160 mm</t>
  </si>
  <si>
    <t>Izolace tepelné stropů vrchem kladené volně, 1 vrstva - včetně dodávky tl. 120 mm</t>
  </si>
  <si>
    <t>Montáž parozábrany krovů spodem s přelepením spojů</t>
  </si>
  <si>
    <t>Penetrace podkladu pod dlažby, penetrační nátěr</t>
  </si>
  <si>
    <t>Obklad soklíků keram.rovných, tmel,výška 10 cm, lepidlo, spár.hm.</t>
  </si>
  <si>
    <t>Montáž podlah keram.,hladké, tmel, 30x30 cm, lepidlo, spár. Hmota</t>
  </si>
  <si>
    <t>Dlažba matná 300x300x9 mm</t>
  </si>
  <si>
    <t>Penetrace podkladu pod obklady, penetrační nátěr</t>
  </si>
  <si>
    <t>Montáž obkladů stěn, porovin.,tmel, nad 20x25 cm, lepidlo, spár.hmota</t>
  </si>
  <si>
    <t>Obkládačka 20x25 světle šedá mat</t>
  </si>
  <si>
    <t>Nátěr tesařských konstrukcí 2x</t>
  </si>
  <si>
    <t>Malba, bílá, bez penetrace, 2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</si>
</sst>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Structure" Target="richData/rdrichvaluestructure.xml"/><Relationship Id="rId5" Type="http://schemas.openxmlformats.org/officeDocument/2006/relationships/externalLink" Target="externalLinks/externalLink1.xml"/><Relationship Id="rId10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richData/rdRichValueTypes.xml><?xml version="1.0" encoding="utf-8"?>
<rvTypesInfo xmlns="http://schemas.microsoft.com/office/spreadsheetml/2017/richdata2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fb t="e">#NAME?</fb>
    <v>4</v>
    <v>1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7" t="s">
        <v>39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1"/>
  <sheetViews>
    <sheetView showGridLines="0" topLeftCell="B1" zoomScaleNormal="100" zoomScaleSheetLayoutView="75" workbookViewId="0">
      <selection activeCell="I16" sqref="I16:J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0" t="s">
        <v>42</v>
      </c>
      <c r="C1" s="191"/>
      <c r="D1" s="191"/>
      <c r="E1" s="191"/>
      <c r="F1" s="191"/>
      <c r="G1" s="191"/>
      <c r="H1" s="191"/>
      <c r="I1" s="191"/>
      <c r="J1" s="192"/>
    </row>
    <row r="2" spans="1:15" ht="23.25" customHeight="1" x14ac:dyDescent="0.2">
      <c r="A2" s="4"/>
      <c r="B2" s="81" t="s">
        <v>40</v>
      </c>
      <c r="C2" s="82"/>
      <c r="D2" s="222" t="s">
        <v>46</v>
      </c>
      <c r="E2" s="223"/>
      <c r="F2" s="223"/>
      <c r="G2" s="223"/>
      <c r="H2" s="223"/>
      <c r="I2" s="223"/>
      <c r="J2" s="224"/>
      <c r="O2" s="2"/>
    </row>
    <row r="3" spans="1:15" ht="23.25" customHeight="1" x14ac:dyDescent="0.2">
      <c r="A3" s="4"/>
      <c r="B3" s="83" t="s">
        <v>45</v>
      </c>
      <c r="C3" s="84"/>
      <c r="D3" s="207" t="s">
        <v>43</v>
      </c>
      <c r="E3" s="208"/>
      <c r="F3" s="208"/>
      <c r="G3" s="208"/>
      <c r="H3" s="208"/>
      <c r="I3" s="208"/>
      <c r="J3" s="209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6" t="s">
        <v>52</v>
      </c>
      <c r="E11" s="226"/>
      <c r="F11" s="226"/>
      <c r="G11" s="226"/>
      <c r="H11" s="28" t="s">
        <v>33</v>
      </c>
      <c r="I11" s="91"/>
      <c r="J11" s="11"/>
    </row>
    <row r="12" spans="1:15" ht="15.75" customHeight="1" x14ac:dyDescent="0.2">
      <c r="A12" s="4"/>
      <c r="B12" s="41"/>
      <c r="C12" s="26"/>
      <c r="D12" s="205" t="s">
        <v>53</v>
      </c>
      <c r="E12" s="205"/>
      <c r="F12" s="205"/>
      <c r="G12" s="205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 t="s">
        <v>55</v>
      </c>
      <c r="D13" s="206" t="s">
        <v>54</v>
      </c>
      <c r="E13" s="206"/>
      <c r="F13" s="206"/>
      <c r="G13" s="206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5"/>
      <c r="F15" s="225"/>
      <c r="G15" s="203"/>
      <c r="H15" s="203"/>
      <c r="I15" s="203" t="s">
        <v>28</v>
      </c>
      <c r="J15" s="204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188"/>
      <c r="F16" s="189"/>
      <c r="G16" s="188"/>
      <c r="H16" s="189"/>
      <c r="I16" s="188"/>
      <c r="J16" s="199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188"/>
      <c r="F17" s="189"/>
      <c r="G17" s="188"/>
      <c r="H17" s="189"/>
      <c r="I17" s="188"/>
      <c r="J17" s="199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188"/>
      <c r="F18" s="189"/>
      <c r="G18" s="188"/>
      <c r="H18" s="189"/>
      <c r="I18" s="188"/>
      <c r="J18" s="199"/>
    </row>
    <row r="19" spans="1:10" ht="23.25" customHeight="1" x14ac:dyDescent="0.2">
      <c r="A19" s="139" t="s">
        <v>121</v>
      </c>
      <c r="B19" s="140" t="s">
        <v>26</v>
      </c>
      <c r="C19" s="58"/>
      <c r="D19" s="59"/>
      <c r="E19" s="188"/>
      <c r="F19" s="189"/>
      <c r="G19" s="188"/>
      <c r="H19" s="189"/>
      <c r="I19" s="188"/>
      <c r="J19" s="199"/>
    </row>
    <row r="20" spans="1:10" ht="23.25" customHeight="1" x14ac:dyDescent="0.2">
      <c r="A20" s="139" t="s">
        <v>122</v>
      </c>
      <c r="B20" s="140" t="s">
        <v>27</v>
      </c>
      <c r="C20" s="58"/>
      <c r="D20" s="59"/>
      <c r="E20" s="188"/>
      <c r="F20" s="189"/>
      <c r="G20" s="188"/>
      <c r="H20" s="189"/>
      <c r="I20" s="188">
        <v>0</v>
      </c>
      <c r="J20" s="199"/>
    </row>
    <row r="21" spans="1:10" ht="23.25" customHeight="1" x14ac:dyDescent="0.2">
      <c r="A21" s="4"/>
      <c r="B21" s="74" t="s">
        <v>28</v>
      </c>
      <c r="C21" s="75"/>
      <c r="D21" s="76"/>
      <c r="E21" s="200"/>
      <c r="F21" s="201"/>
      <c r="G21" s="200"/>
      <c r="H21" s="201"/>
      <c r="I21" s="200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7">
        <v>0</v>
      </c>
      <c r="H23" s="198"/>
      <c r="I23" s="19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v>0</v>
      </c>
      <c r="H24" s="229"/>
      <c r="I24" s="22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97"/>
      <c r="H25" s="198"/>
      <c r="I25" s="19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3"/>
      <c r="H26" s="194"/>
      <c r="I26" s="19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95"/>
      <c r="H27" s="195"/>
      <c r="I27" s="195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196">
        <v>7088858.5</v>
      </c>
      <c r="H28" s="202"/>
      <c r="I28" s="202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196"/>
      <c r="H29" s="196"/>
      <c r="I29" s="196"/>
      <c r="J29" s="118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44515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1</v>
      </c>
      <c r="B39" s="102" t="s">
        <v>56</v>
      </c>
      <c r="C39" s="210" t="s">
        <v>46</v>
      </c>
      <c r="D39" s="211"/>
      <c r="E39" s="211"/>
      <c r="F39" s="107">
        <v>0</v>
      </c>
      <c r="G39" s="108">
        <v>7088858.5</v>
      </c>
      <c r="H39" s="109">
        <v>1488660</v>
      </c>
      <c r="I39" s="109">
        <v>8577518.5</v>
      </c>
      <c r="J39" s="103" t="e" vm="1">
        <f ca="1">IF(_xlfn.SINGLE(CenaCelkemVypocet)=0,"",I39/_xlfn.SINGLE(CenaCelkemVypocet)*100)</f>
        <v>#NAME?</v>
      </c>
    </row>
    <row r="40" spans="1:10" ht="25.5" hidden="1" customHeight="1" x14ac:dyDescent="0.2">
      <c r="A40" s="96"/>
      <c r="B40" s="212" t="s">
        <v>57</v>
      </c>
      <c r="C40" s="213"/>
      <c r="D40" s="213"/>
      <c r="E40" s="214"/>
      <c r="F40" s="110">
        <f>SUMIF(A39:A39,"=1",F39:F39)</f>
        <v>0</v>
      </c>
      <c r="G40" s="111">
        <f>SUMIF(A39:A39,"=1",G39:G39)</f>
        <v>7088858.5</v>
      </c>
      <c r="H40" s="111">
        <f>SUMIF(A39:A39,"=1",H39:H39)</f>
        <v>1488660</v>
      </c>
      <c r="I40" s="111">
        <f>SUMIF(A39:A39,"=1",I39:I39)</f>
        <v>8577518.5</v>
      </c>
      <c r="J40" s="97" t="e">
        <f ca="1">SUMIF(A39:A39,"=1",J39:J39)</f>
        <v>#NAME?</v>
      </c>
    </row>
    <row r="44" spans="1:10" ht="15.75" x14ac:dyDescent="0.25">
      <c r="B44" s="119" t="s">
        <v>59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60</v>
      </c>
      <c r="G46" s="128"/>
      <c r="H46" s="128"/>
      <c r="I46" s="215" t="s">
        <v>28</v>
      </c>
      <c r="J46" s="215"/>
    </row>
    <row r="47" spans="1:10" ht="25.5" customHeight="1" x14ac:dyDescent="0.2">
      <c r="A47" s="121"/>
      <c r="B47" s="129" t="s">
        <v>61</v>
      </c>
      <c r="C47" s="217" t="s">
        <v>62</v>
      </c>
      <c r="D47" s="218"/>
      <c r="E47" s="218"/>
      <c r="F47" s="131" t="s">
        <v>23</v>
      </c>
      <c r="G47" s="132"/>
      <c r="H47" s="132"/>
      <c r="I47" s="216"/>
      <c r="J47" s="216"/>
    </row>
    <row r="48" spans="1:10" ht="25.5" customHeight="1" x14ac:dyDescent="0.2">
      <c r="A48" s="121"/>
      <c r="B48" s="123" t="s">
        <v>63</v>
      </c>
      <c r="C48" s="220" t="s">
        <v>64</v>
      </c>
      <c r="D48" s="221"/>
      <c r="E48" s="221"/>
      <c r="F48" s="133" t="s">
        <v>23</v>
      </c>
      <c r="G48" s="134"/>
      <c r="H48" s="134"/>
      <c r="I48" s="219"/>
      <c r="J48" s="219"/>
    </row>
    <row r="49" spans="1:10" ht="25.5" customHeight="1" x14ac:dyDescent="0.2">
      <c r="A49" s="121"/>
      <c r="B49" s="123" t="s">
        <v>65</v>
      </c>
      <c r="C49" s="220" t="s">
        <v>66</v>
      </c>
      <c r="D49" s="221"/>
      <c r="E49" s="221"/>
      <c r="F49" s="133" t="s">
        <v>23</v>
      </c>
      <c r="G49" s="134"/>
      <c r="H49" s="134"/>
      <c r="I49" s="219"/>
      <c r="J49" s="219"/>
    </row>
    <row r="50" spans="1:10" ht="25.5" customHeight="1" x14ac:dyDescent="0.2">
      <c r="A50" s="121"/>
      <c r="B50" s="123" t="s">
        <v>67</v>
      </c>
      <c r="C50" s="220" t="s">
        <v>68</v>
      </c>
      <c r="D50" s="221"/>
      <c r="E50" s="221"/>
      <c r="F50" s="133" t="s">
        <v>23</v>
      </c>
      <c r="G50" s="134"/>
      <c r="H50" s="134"/>
      <c r="I50" s="219"/>
      <c r="J50" s="219"/>
    </row>
    <row r="51" spans="1:10" ht="25.5" customHeight="1" x14ac:dyDescent="0.2">
      <c r="A51" s="121"/>
      <c r="B51" s="123" t="s">
        <v>69</v>
      </c>
      <c r="C51" s="220" t="s">
        <v>70</v>
      </c>
      <c r="D51" s="221"/>
      <c r="E51" s="221"/>
      <c r="F51" s="133" t="s">
        <v>23</v>
      </c>
      <c r="G51" s="134"/>
      <c r="H51" s="134"/>
      <c r="I51" s="219"/>
      <c r="J51" s="219"/>
    </row>
    <row r="52" spans="1:10" ht="25.5" customHeight="1" x14ac:dyDescent="0.2">
      <c r="A52" s="121"/>
      <c r="B52" s="123" t="s">
        <v>71</v>
      </c>
      <c r="C52" s="220" t="s">
        <v>72</v>
      </c>
      <c r="D52" s="221"/>
      <c r="E52" s="221"/>
      <c r="F52" s="133" t="s">
        <v>23</v>
      </c>
      <c r="G52" s="134"/>
      <c r="H52" s="134"/>
      <c r="I52" s="219"/>
      <c r="J52" s="219"/>
    </row>
    <row r="53" spans="1:10" ht="25.5" customHeight="1" x14ac:dyDescent="0.2">
      <c r="A53" s="121"/>
      <c r="B53" s="123" t="s">
        <v>73</v>
      </c>
      <c r="C53" s="220" t="s">
        <v>74</v>
      </c>
      <c r="D53" s="221"/>
      <c r="E53" s="221"/>
      <c r="F53" s="133" t="s">
        <v>23</v>
      </c>
      <c r="G53" s="134"/>
      <c r="H53" s="134"/>
      <c r="I53" s="219"/>
      <c r="J53" s="219"/>
    </row>
    <row r="54" spans="1:10" ht="25.5" customHeight="1" x14ac:dyDescent="0.2">
      <c r="A54" s="121"/>
      <c r="B54" s="123" t="s">
        <v>75</v>
      </c>
      <c r="C54" s="220" t="s">
        <v>76</v>
      </c>
      <c r="D54" s="221"/>
      <c r="E54" s="221"/>
      <c r="F54" s="133" t="s">
        <v>23</v>
      </c>
      <c r="G54" s="134"/>
      <c r="H54" s="134"/>
      <c r="I54" s="219"/>
      <c r="J54" s="219"/>
    </row>
    <row r="55" spans="1:10" ht="25.5" customHeight="1" x14ac:dyDescent="0.2">
      <c r="A55" s="121"/>
      <c r="B55" s="123" t="s">
        <v>77</v>
      </c>
      <c r="C55" s="220" t="s">
        <v>78</v>
      </c>
      <c r="D55" s="221"/>
      <c r="E55" s="221"/>
      <c r="F55" s="133" t="s">
        <v>23</v>
      </c>
      <c r="G55" s="134"/>
      <c r="H55" s="134"/>
      <c r="I55" s="219"/>
      <c r="J55" s="219"/>
    </row>
    <row r="56" spans="1:10" ht="25.5" customHeight="1" x14ac:dyDescent="0.2">
      <c r="A56" s="121"/>
      <c r="B56" s="123" t="s">
        <v>79</v>
      </c>
      <c r="C56" s="220" t="s">
        <v>80</v>
      </c>
      <c r="D56" s="221"/>
      <c r="E56" s="221"/>
      <c r="F56" s="133" t="s">
        <v>23</v>
      </c>
      <c r="G56" s="134"/>
      <c r="H56" s="134"/>
      <c r="I56" s="219"/>
      <c r="J56" s="219"/>
    </row>
    <row r="57" spans="1:10" ht="25.5" customHeight="1" x14ac:dyDescent="0.2">
      <c r="A57" s="121"/>
      <c r="B57" s="123" t="s">
        <v>81</v>
      </c>
      <c r="C57" s="220" t="s">
        <v>82</v>
      </c>
      <c r="D57" s="221"/>
      <c r="E57" s="221"/>
      <c r="F57" s="133" t="s">
        <v>23</v>
      </c>
      <c r="G57" s="134"/>
      <c r="H57" s="134"/>
      <c r="I57" s="219"/>
      <c r="J57" s="219"/>
    </row>
    <row r="58" spans="1:10" ht="25.5" customHeight="1" x14ac:dyDescent="0.2">
      <c r="A58" s="121"/>
      <c r="B58" s="123" t="s">
        <v>83</v>
      </c>
      <c r="C58" s="220" t="s">
        <v>84</v>
      </c>
      <c r="D58" s="221"/>
      <c r="E58" s="221"/>
      <c r="F58" s="133" t="s">
        <v>23</v>
      </c>
      <c r="G58" s="134"/>
      <c r="H58" s="134"/>
      <c r="I58" s="219"/>
      <c r="J58" s="219"/>
    </row>
    <row r="59" spans="1:10" ht="25.5" customHeight="1" x14ac:dyDescent="0.2">
      <c r="A59" s="121"/>
      <c r="B59" s="123" t="s">
        <v>85</v>
      </c>
      <c r="C59" s="220" t="s">
        <v>86</v>
      </c>
      <c r="D59" s="221"/>
      <c r="E59" s="221"/>
      <c r="F59" s="133" t="s">
        <v>23</v>
      </c>
      <c r="G59" s="134"/>
      <c r="H59" s="134"/>
      <c r="I59" s="219"/>
      <c r="J59" s="219"/>
    </row>
    <row r="60" spans="1:10" ht="25.5" customHeight="1" x14ac:dyDescent="0.2">
      <c r="A60" s="121"/>
      <c r="B60" s="123" t="s">
        <v>87</v>
      </c>
      <c r="C60" s="220" t="s">
        <v>88</v>
      </c>
      <c r="D60" s="221"/>
      <c r="E60" s="221"/>
      <c r="F60" s="133" t="s">
        <v>23</v>
      </c>
      <c r="G60" s="134"/>
      <c r="H60" s="134"/>
      <c r="I60" s="219"/>
      <c r="J60" s="219"/>
    </row>
    <row r="61" spans="1:10" ht="25.5" customHeight="1" x14ac:dyDescent="0.2">
      <c r="A61" s="121"/>
      <c r="B61" s="123" t="s">
        <v>89</v>
      </c>
      <c r="C61" s="220" t="s">
        <v>90</v>
      </c>
      <c r="D61" s="221"/>
      <c r="E61" s="221"/>
      <c r="F61" s="133" t="s">
        <v>24</v>
      </c>
      <c r="G61" s="134"/>
      <c r="H61" s="134"/>
      <c r="I61" s="219"/>
      <c r="J61" s="219"/>
    </row>
    <row r="62" spans="1:10" ht="25.5" customHeight="1" x14ac:dyDescent="0.2">
      <c r="A62" s="121"/>
      <c r="B62" s="123" t="s">
        <v>91</v>
      </c>
      <c r="C62" s="220" t="s">
        <v>92</v>
      </c>
      <c r="D62" s="221"/>
      <c r="E62" s="221"/>
      <c r="F62" s="133" t="s">
        <v>24</v>
      </c>
      <c r="G62" s="134"/>
      <c r="H62" s="134"/>
      <c r="I62" s="219"/>
      <c r="J62" s="219"/>
    </row>
    <row r="63" spans="1:10" ht="25.5" customHeight="1" x14ac:dyDescent="0.2">
      <c r="A63" s="121"/>
      <c r="B63" s="123" t="s">
        <v>93</v>
      </c>
      <c r="C63" s="220" t="s">
        <v>94</v>
      </c>
      <c r="D63" s="221"/>
      <c r="E63" s="221"/>
      <c r="F63" s="133" t="s">
        <v>24</v>
      </c>
      <c r="G63" s="134"/>
      <c r="H63" s="134"/>
      <c r="I63" s="219"/>
      <c r="J63" s="219"/>
    </row>
    <row r="64" spans="1:10" ht="25.5" customHeight="1" x14ac:dyDescent="0.2">
      <c r="A64" s="121"/>
      <c r="B64" s="123" t="s">
        <v>95</v>
      </c>
      <c r="C64" s="220" t="s">
        <v>96</v>
      </c>
      <c r="D64" s="221"/>
      <c r="E64" s="221"/>
      <c r="F64" s="133" t="s">
        <v>24</v>
      </c>
      <c r="G64" s="134"/>
      <c r="H64" s="134"/>
      <c r="I64" s="219"/>
      <c r="J64" s="219"/>
    </row>
    <row r="65" spans="1:10" ht="25.5" customHeight="1" x14ac:dyDescent="0.2">
      <c r="A65" s="121"/>
      <c r="B65" s="123" t="s">
        <v>97</v>
      </c>
      <c r="C65" s="220" t="s">
        <v>98</v>
      </c>
      <c r="D65" s="221"/>
      <c r="E65" s="221"/>
      <c r="F65" s="133" t="s">
        <v>24</v>
      </c>
      <c r="G65" s="134"/>
      <c r="H65" s="134"/>
      <c r="I65" s="219"/>
      <c r="J65" s="219"/>
    </row>
    <row r="66" spans="1:10" ht="25.5" customHeight="1" x14ac:dyDescent="0.2">
      <c r="A66" s="121"/>
      <c r="B66" s="123" t="s">
        <v>99</v>
      </c>
      <c r="C66" s="220" t="s">
        <v>100</v>
      </c>
      <c r="D66" s="221"/>
      <c r="E66" s="221"/>
      <c r="F66" s="133" t="s">
        <v>24</v>
      </c>
      <c r="G66" s="134"/>
      <c r="H66" s="134"/>
      <c r="I66" s="219"/>
      <c r="J66" s="219"/>
    </row>
    <row r="67" spans="1:10" ht="25.5" customHeight="1" x14ac:dyDescent="0.2">
      <c r="A67" s="121"/>
      <c r="B67" s="123" t="s">
        <v>101</v>
      </c>
      <c r="C67" s="220" t="s">
        <v>102</v>
      </c>
      <c r="D67" s="221"/>
      <c r="E67" s="221"/>
      <c r="F67" s="133" t="s">
        <v>24</v>
      </c>
      <c r="G67" s="134"/>
      <c r="H67" s="134"/>
      <c r="I67" s="219"/>
      <c r="J67" s="219"/>
    </row>
    <row r="68" spans="1:10" ht="25.5" customHeight="1" x14ac:dyDescent="0.2">
      <c r="A68" s="121"/>
      <c r="B68" s="123" t="s">
        <v>103</v>
      </c>
      <c r="C68" s="220" t="s">
        <v>104</v>
      </c>
      <c r="D68" s="221"/>
      <c r="E68" s="221"/>
      <c r="F68" s="133" t="s">
        <v>24</v>
      </c>
      <c r="G68" s="134"/>
      <c r="H68" s="134"/>
      <c r="I68" s="219"/>
      <c r="J68" s="219"/>
    </row>
    <row r="69" spans="1:10" ht="25.5" customHeight="1" x14ac:dyDescent="0.2">
      <c r="A69" s="121"/>
      <c r="B69" s="123" t="s">
        <v>105</v>
      </c>
      <c r="C69" s="220" t="s">
        <v>106</v>
      </c>
      <c r="D69" s="221"/>
      <c r="E69" s="221"/>
      <c r="F69" s="133" t="s">
        <v>24</v>
      </c>
      <c r="G69" s="134"/>
      <c r="H69" s="134"/>
      <c r="I69" s="219"/>
      <c r="J69" s="219"/>
    </row>
    <row r="70" spans="1:10" ht="25.5" customHeight="1" x14ac:dyDescent="0.2">
      <c r="A70" s="121"/>
      <c r="B70" s="123" t="s">
        <v>107</v>
      </c>
      <c r="C70" s="220" t="s">
        <v>108</v>
      </c>
      <c r="D70" s="221"/>
      <c r="E70" s="221"/>
      <c r="F70" s="133" t="s">
        <v>24</v>
      </c>
      <c r="G70" s="134"/>
      <c r="H70" s="134"/>
      <c r="I70" s="219"/>
      <c r="J70" s="219"/>
    </row>
    <row r="71" spans="1:10" ht="25.5" customHeight="1" x14ac:dyDescent="0.2">
      <c r="A71" s="121"/>
      <c r="B71" s="123" t="s">
        <v>109</v>
      </c>
      <c r="C71" s="220" t="s">
        <v>110</v>
      </c>
      <c r="D71" s="221"/>
      <c r="E71" s="221"/>
      <c r="F71" s="133" t="s">
        <v>24</v>
      </c>
      <c r="G71" s="134"/>
      <c r="H71" s="134"/>
      <c r="I71" s="219"/>
      <c r="J71" s="219"/>
    </row>
    <row r="72" spans="1:10" ht="25.5" customHeight="1" x14ac:dyDescent="0.2">
      <c r="A72" s="121"/>
      <c r="B72" s="123" t="s">
        <v>111</v>
      </c>
      <c r="C72" s="220" t="s">
        <v>112</v>
      </c>
      <c r="D72" s="221"/>
      <c r="E72" s="221"/>
      <c r="F72" s="133" t="s">
        <v>24</v>
      </c>
      <c r="G72" s="134"/>
      <c r="H72" s="134"/>
      <c r="I72" s="219"/>
      <c r="J72" s="219"/>
    </row>
    <row r="73" spans="1:10" ht="25.5" customHeight="1" x14ac:dyDescent="0.2">
      <c r="A73" s="121"/>
      <c r="B73" s="123" t="s">
        <v>113</v>
      </c>
      <c r="C73" s="220" t="s">
        <v>114</v>
      </c>
      <c r="D73" s="221"/>
      <c r="E73" s="221"/>
      <c r="F73" s="133" t="s">
        <v>24</v>
      </c>
      <c r="G73" s="134"/>
      <c r="H73" s="134"/>
      <c r="I73" s="219"/>
      <c r="J73" s="219"/>
    </row>
    <row r="74" spans="1:10" ht="25.5" customHeight="1" x14ac:dyDescent="0.2">
      <c r="A74" s="121"/>
      <c r="B74" s="123" t="s">
        <v>115</v>
      </c>
      <c r="C74" s="220" t="s">
        <v>116</v>
      </c>
      <c r="D74" s="221"/>
      <c r="E74" s="221"/>
      <c r="F74" s="133" t="s">
        <v>24</v>
      </c>
      <c r="G74" s="134"/>
      <c r="H74" s="134"/>
      <c r="I74" s="219"/>
      <c r="J74" s="219"/>
    </row>
    <row r="75" spans="1:10" ht="25.5" customHeight="1" x14ac:dyDescent="0.2">
      <c r="A75" s="121"/>
      <c r="B75" s="123" t="s">
        <v>117</v>
      </c>
      <c r="C75" s="220" t="s">
        <v>118</v>
      </c>
      <c r="D75" s="221"/>
      <c r="E75" s="221"/>
      <c r="F75" s="133" t="s">
        <v>24</v>
      </c>
      <c r="G75" s="134"/>
      <c r="H75" s="134"/>
      <c r="I75" s="219"/>
      <c r="J75" s="219"/>
    </row>
    <row r="76" spans="1:10" ht="25.5" customHeight="1" x14ac:dyDescent="0.2">
      <c r="A76" s="121"/>
      <c r="B76" s="123" t="s">
        <v>119</v>
      </c>
      <c r="C76" s="220" t="s">
        <v>120</v>
      </c>
      <c r="D76" s="221"/>
      <c r="E76" s="221"/>
      <c r="F76" s="133" t="s">
        <v>25</v>
      </c>
      <c r="G76" s="134"/>
      <c r="H76" s="134"/>
      <c r="I76" s="219"/>
      <c r="J76" s="219"/>
    </row>
    <row r="77" spans="1:10" ht="25.5" customHeight="1" x14ac:dyDescent="0.2">
      <c r="A77" s="121"/>
      <c r="B77" s="130" t="s">
        <v>121</v>
      </c>
      <c r="C77" s="232" t="s">
        <v>26</v>
      </c>
      <c r="D77" s="233"/>
      <c r="E77" s="233"/>
      <c r="F77" s="135" t="s">
        <v>121</v>
      </c>
      <c r="G77" s="136"/>
      <c r="H77" s="136"/>
      <c r="I77" s="231"/>
      <c r="J77" s="231"/>
    </row>
    <row r="78" spans="1:10" ht="25.5" customHeight="1" x14ac:dyDescent="0.2">
      <c r="A78" s="122"/>
      <c r="B78" s="126" t="s">
        <v>1</v>
      </c>
      <c r="C78" s="126"/>
      <c r="D78" s="127"/>
      <c r="E78" s="127"/>
      <c r="F78" s="137"/>
      <c r="G78" s="138"/>
      <c r="H78" s="138"/>
      <c r="I78" s="234">
        <f>SUM(I47:I77)</f>
        <v>0</v>
      </c>
      <c r="J78" s="234"/>
    </row>
    <row r="79" spans="1:10" x14ac:dyDescent="0.2">
      <c r="F79" s="94"/>
      <c r="G79" s="95"/>
      <c r="H79" s="94"/>
      <c r="I79" s="95"/>
      <c r="J79" s="95"/>
    </row>
    <row r="80" spans="1:10" x14ac:dyDescent="0.2">
      <c r="F80" s="94"/>
      <c r="G80" s="95"/>
      <c r="H80" s="94"/>
      <c r="I80" s="95"/>
      <c r="J80" s="95"/>
    </row>
    <row r="81" spans="6:10" x14ac:dyDescent="0.2">
      <c r="F81" s="94"/>
      <c r="G81" s="95"/>
      <c r="H81" s="94"/>
      <c r="I81" s="95"/>
      <c r="J81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1">
    <mergeCell ref="I76:J76"/>
    <mergeCell ref="C76:E76"/>
    <mergeCell ref="I77:J77"/>
    <mergeCell ref="C77:E77"/>
    <mergeCell ref="I78:J78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79" t="s">
        <v>41</v>
      </c>
      <c r="B2" s="78"/>
      <c r="C2" s="237"/>
      <c r="D2" s="237"/>
      <c r="E2" s="237"/>
      <c r="F2" s="237"/>
      <c r="G2" s="238"/>
    </row>
    <row r="3" spans="1:7" ht="24.95" hidden="1" customHeight="1" x14ac:dyDescent="0.2">
      <c r="A3" s="79" t="s">
        <v>7</v>
      </c>
      <c r="B3" s="78"/>
      <c r="C3" s="237"/>
      <c r="D3" s="237"/>
      <c r="E3" s="237"/>
      <c r="F3" s="237"/>
      <c r="G3" s="238"/>
    </row>
    <row r="4" spans="1:7" ht="24.95" hidden="1" customHeight="1" x14ac:dyDescent="0.2">
      <c r="A4" s="79" t="s">
        <v>8</v>
      </c>
      <c r="B4" s="78"/>
      <c r="C4" s="237"/>
      <c r="D4" s="237"/>
      <c r="E4" s="237"/>
      <c r="F4" s="237"/>
      <c r="G4" s="23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47"/>
  <sheetViews>
    <sheetView tabSelected="1"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4" t="s">
        <v>6</v>
      </c>
      <c r="B1" s="244"/>
      <c r="C1" s="244"/>
      <c r="D1" s="244"/>
      <c r="E1" s="244"/>
      <c r="F1" s="244"/>
      <c r="G1" s="244"/>
      <c r="AE1" t="s">
        <v>124</v>
      </c>
    </row>
    <row r="2" spans="1:60" ht="25.15" customHeight="1" x14ac:dyDescent="0.2">
      <c r="A2" s="143" t="s">
        <v>123</v>
      </c>
      <c r="B2" s="141"/>
      <c r="C2" s="245" t="s">
        <v>46</v>
      </c>
      <c r="D2" s="246"/>
      <c r="E2" s="246"/>
      <c r="F2" s="246"/>
      <c r="G2" s="247"/>
      <c r="AE2" t="s">
        <v>125</v>
      </c>
    </row>
    <row r="3" spans="1:60" ht="25.15" customHeight="1" x14ac:dyDescent="0.2">
      <c r="A3" s="144" t="s">
        <v>7</v>
      </c>
      <c r="B3" s="142"/>
      <c r="C3" s="248" t="s">
        <v>43</v>
      </c>
      <c r="D3" s="249"/>
      <c r="E3" s="249"/>
      <c r="F3" s="249"/>
      <c r="G3" s="250"/>
      <c r="AE3" t="s">
        <v>126</v>
      </c>
    </row>
    <row r="4" spans="1:60" ht="25.15" hidden="1" customHeight="1" x14ac:dyDescent="0.2">
      <c r="A4" s="144" t="s">
        <v>8</v>
      </c>
      <c r="B4" s="142"/>
      <c r="C4" s="248"/>
      <c r="D4" s="249"/>
      <c r="E4" s="249"/>
      <c r="F4" s="249"/>
      <c r="G4" s="250"/>
      <c r="AE4" t="s">
        <v>127</v>
      </c>
    </row>
    <row r="5" spans="1:60" hidden="1" x14ac:dyDescent="0.2">
      <c r="A5" s="145" t="s">
        <v>128</v>
      </c>
      <c r="B5" s="146"/>
      <c r="C5" s="147"/>
      <c r="D5" s="148"/>
      <c r="E5" s="148"/>
      <c r="F5" s="148"/>
      <c r="G5" s="149"/>
      <c r="AE5" t="s">
        <v>129</v>
      </c>
    </row>
    <row r="7" spans="1:60" ht="38.25" x14ac:dyDescent="0.2">
      <c r="A7" s="155" t="s">
        <v>130</v>
      </c>
      <c r="B7" s="156" t="s">
        <v>131</v>
      </c>
      <c r="C7" s="156" t="s">
        <v>132</v>
      </c>
      <c r="D7" s="155" t="s">
        <v>133</v>
      </c>
      <c r="E7" s="155" t="s">
        <v>134</v>
      </c>
      <c r="F7" s="150" t="s">
        <v>135</v>
      </c>
      <c r="G7" s="169" t="s">
        <v>28</v>
      </c>
      <c r="H7" s="170" t="s">
        <v>29</v>
      </c>
      <c r="I7" s="170" t="s">
        <v>136</v>
      </c>
      <c r="J7" s="170" t="s">
        <v>30</v>
      </c>
      <c r="K7" s="170" t="s">
        <v>137</v>
      </c>
      <c r="L7" s="170" t="s">
        <v>138</v>
      </c>
      <c r="M7" s="170" t="s">
        <v>139</v>
      </c>
      <c r="N7" s="170" t="s">
        <v>140</v>
      </c>
      <c r="O7" s="170" t="s">
        <v>141</v>
      </c>
      <c r="P7" s="170" t="s">
        <v>142</v>
      </c>
      <c r="Q7" s="170" t="s">
        <v>143</v>
      </c>
      <c r="R7" s="170" t="s">
        <v>144</v>
      </c>
      <c r="S7" s="170" t="s">
        <v>145</v>
      </c>
      <c r="T7" s="170" t="s">
        <v>146</v>
      </c>
      <c r="U7" s="158" t="s">
        <v>147</v>
      </c>
    </row>
    <row r="8" spans="1:60" x14ac:dyDescent="0.2">
      <c r="A8" s="171" t="s">
        <v>148</v>
      </c>
      <c r="B8" s="172" t="s">
        <v>61</v>
      </c>
      <c r="C8" s="173" t="s">
        <v>62</v>
      </c>
      <c r="D8" s="157"/>
      <c r="E8" s="174"/>
      <c r="F8" s="175"/>
      <c r="G8" s="175"/>
      <c r="H8" s="175"/>
      <c r="I8" s="175">
        <f>SUM(I9:I19)</f>
        <v>0</v>
      </c>
      <c r="J8" s="175"/>
      <c r="K8" s="175">
        <f>SUM(K9:K19)</f>
        <v>341540.68999999994</v>
      </c>
      <c r="L8" s="175"/>
      <c r="M8" s="175">
        <f>SUM(M9:M19)</f>
        <v>0</v>
      </c>
      <c r="N8" s="157"/>
      <c r="O8" s="157">
        <f>SUM(O9:O19)</f>
        <v>0</v>
      </c>
      <c r="P8" s="157"/>
      <c r="Q8" s="157">
        <f>SUM(Q9:Q19)</f>
        <v>0</v>
      </c>
      <c r="R8" s="157"/>
      <c r="S8" s="157"/>
      <c r="T8" s="171"/>
      <c r="U8" s="157">
        <f>SUM(U9:U19)</f>
        <v>471.29999999999995</v>
      </c>
      <c r="AE8" t="s">
        <v>149</v>
      </c>
    </row>
    <row r="9" spans="1:60" outlineLevel="1" x14ac:dyDescent="0.2">
      <c r="A9" s="152">
        <v>1</v>
      </c>
      <c r="B9" s="159" t="s">
        <v>150</v>
      </c>
      <c r="C9" s="182" t="s">
        <v>151</v>
      </c>
      <c r="D9" s="161" t="s">
        <v>152</v>
      </c>
      <c r="E9" s="165">
        <v>50.6</v>
      </c>
      <c r="F9" s="167"/>
      <c r="G9" s="167"/>
      <c r="H9" s="167">
        <v>0</v>
      </c>
      <c r="I9" s="167">
        <f t="shared" ref="I9:I19" si="0">ROUND(E9*H9,2)</f>
        <v>0</v>
      </c>
      <c r="J9" s="167">
        <v>93</v>
      </c>
      <c r="K9" s="167">
        <f t="shared" ref="K9:K19" si="1">ROUND(E9*J9,2)</f>
        <v>4705.8</v>
      </c>
      <c r="L9" s="167">
        <v>21</v>
      </c>
      <c r="M9" s="167">
        <f t="shared" ref="M9:M19" si="2">G9*(1+L9/100)</f>
        <v>0</v>
      </c>
      <c r="N9" s="161">
        <v>0</v>
      </c>
      <c r="O9" s="161">
        <f t="shared" ref="O9:O19" si="3">ROUND(E9*N9,5)</f>
        <v>0</v>
      </c>
      <c r="P9" s="161">
        <v>0</v>
      </c>
      <c r="Q9" s="161">
        <f t="shared" ref="Q9:Q19" si="4">ROUND(E9*P9,5)</f>
        <v>0</v>
      </c>
      <c r="R9" s="161"/>
      <c r="S9" s="161"/>
      <c r="T9" s="162">
        <v>9.5200000000000007E-2</v>
      </c>
      <c r="U9" s="161">
        <f t="shared" ref="U9:U19" si="5">ROUND(E9*T9,2)</f>
        <v>4.82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153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2">
        <v>2</v>
      </c>
      <c r="B10" s="159" t="s">
        <v>154</v>
      </c>
      <c r="C10" s="182" t="s">
        <v>155</v>
      </c>
      <c r="D10" s="161" t="s">
        <v>152</v>
      </c>
      <c r="E10" s="165">
        <v>135</v>
      </c>
      <c r="F10" s="167"/>
      <c r="G10" s="167"/>
      <c r="H10" s="167">
        <v>0</v>
      </c>
      <c r="I10" s="167">
        <f t="shared" si="0"/>
        <v>0</v>
      </c>
      <c r="J10" s="167">
        <v>934</v>
      </c>
      <c r="K10" s="167">
        <f t="shared" si="1"/>
        <v>126090</v>
      </c>
      <c r="L10" s="167">
        <v>21</v>
      </c>
      <c r="M10" s="167">
        <f t="shared" si="2"/>
        <v>0</v>
      </c>
      <c r="N10" s="161">
        <v>0</v>
      </c>
      <c r="O10" s="161">
        <f t="shared" si="3"/>
        <v>0</v>
      </c>
      <c r="P10" s="161">
        <v>0</v>
      </c>
      <c r="Q10" s="161">
        <f t="shared" si="4"/>
        <v>0</v>
      </c>
      <c r="R10" s="161"/>
      <c r="S10" s="161"/>
      <c r="T10" s="162">
        <v>2.2490000000000001</v>
      </c>
      <c r="U10" s="161">
        <f t="shared" si="5"/>
        <v>303.62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153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3</v>
      </c>
      <c r="B11" s="159" t="s">
        <v>156</v>
      </c>
      <c r="C11" s="182" t="s">
        <v>157</v>
      </c>
      <c r="D11" s="161" t="s">
        <v>152</v>
      </c>
      <c r="E11" s="165">
        <v>135</v>
      </c>
      <c r="F11" s="167"/>
      <c r="G11" s="167"/>
      <c r="H11" s="167">
        <v>0</v>
      </c>
      <c r="I11" s="167">
        <f t="shared" si="0"/>
        <v>0</v>
      </c>
      <c r="J11" s="167">
        <v>57.2</v>
      </c>
      <c r="K11" s="167">
        <f t="shared" si="1"/>
        <v>7722</v>
      </c>
      <c r="L11" s="167">
        <v>21</v>
      </c>
      <c r="M11" s="167">
        <f t="shared" si="2"/>
        <v>0</v>
      </c>
      <c r="N11" s="161">
        <v>0</v>
      </c>
      <c r="O11" s="161">
        <f t="shared" si="3"/>
        <v>0</v>
      </c>
      <c r="P11" s="161">
        <v>0</v>
      </c>
      <c r="Q11" s="161">
        <f t="shared" si="4"/>
        <v>0</v>
      </c>
      <c r="R11" s="161"/>
      <c r="S11" s="161"/>
      <c r="T11" s="162">
        <v>0.107</v>
      </c>
      <c r="U11" s="161">
        <f t="shared" si="5"/>
        <v>14.45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153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52">
        <v>4</v>
      </c>
      <c r="B12" s="159" t="s">
        <v>158</v>
      </c>
      <c r="C12" s="182" t="s">
        <v>159</v>
      </c>
      <c r="D12" s="161" t="s">
        <v>152</v>
      </c>
      <c r="E12" s="165">
        <v>29.4</v>
      </c>
      <c r="F12" s="167"/>
      <c r="G12" s="167"/>
      <c r="H12" s="167">
        <v>0</v>
      </c>
      <c r="I12" s="167">
        <f t="shared" si="0"/>
        <v>0</v>
      </c>
      <c r="J12" s="167">
        <v>480.5</v>
      </c>
      <c r="K12" s="167">
        <f t="shared" si="1"/>
        <v>14126.7</v>
      </c>
      <c r="L12" s="167">
        <v>21</v>
      </c>
      <c r="M12" s="167">
        <f t="shared" si="2"/>
        <v>0</v>
      </c>
      <c r="N12" s="161">
        <v>0</v>
      </c>
      <c r="O12" s="161">
        <f t="shared" si="3"/>
        <v>0</v>
      </c>
      <c r="P12" s="161">
        <v>0</v>
      </c>
      <c r="Q12" s="161">
        <f t="shared" si="4"/>
        <v>0</v>
      </c>
      <c r="R12" s="161"/>
      <c r="S12" s="161"/>
      <c r="T12" s="162">
        <v>0.36499999999999999</v>
      </c>
      <c r="U12" s="161">
        <f t="shared" si="5"/>
        <v>10.73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153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52">
        <v>5</v>
      </c>
      <c r="B13" s="159" t="s">
        <v>160</v>
      </c>
      <c r="C13" s="182" t="s">
        <v>161</v>
      </c>
      <c r="D13" s="161" t="s">
        <v>152</v>
      </c>
      <c r="E13" s="165">
        <v>29.4</v>
      </c>
      <c r="F13" s="167"/>
      <c r="G13" s="167"/>
      <c r="H13" s="167">
        <v>0</v>
      </c>
      <c r="I13" s="167">
        <f t="shared" si="0"/>
        <v>0</v>
      </c>
      <c r="J13" s="167">
        <v>164.5</v>
      </c>
      <c r="K13" s="167">
        <f t="shared" si="1"/>
        <v>4836.3</v>
      </c>
      <c r="L13" s="167">
        <v>21</v>
      </c>
      <c r="M13" s="167">
        <f t="shared" si="2"/>
        <v>0</v>
      </c>
      <c r="N13" s="161">
        <v>0</v>
      </c>
      <c r="O13" s="161">
        <f t="shared" si="3"/>
        <v>0</v>
      </c>
      <c r="P13" s="161">
        <v>0</v>
      </c>
      <c r="Q13" s="161">
        <f t="shared" si="4"/>
        <v>0</v>
      </c>
      <c r="R13" s="161"/>
      <c r="S13" s="161"/>
      <c r="T13" s="162">
        <v>0.64680000000000004</v>
      </c>
      <c r="U13" s="161">
        <f t="shared" si="5"/>
        <v>19.02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153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2">
        <v>6</v>
      </c>
      <c r="B14" s="159" t="s">
        <v>158</v>
      </c>
      <c r="C14" s="182" t="s">
        <v>162</v>
      </c>
      <c r="D14" s="161" t="s">
        <v>152</v>
      </c>
      <c r="E14" s="165">
        <v>32.9</v>
      </c>
      <c r="F14" s="167"/>
      <c r="G14" s="167"/>
      <c r="H14" s="167">
        <v>0</v>
      </c>
      <c r="I14" s="167">
        <f t="shared" si="0"/>
        <v>0</v>
      </c>
      <c r="J14" s="167">
        <v>480.5</v>
      </c>
      <c r="K14" s="167">
        <f t="shared" si="1"/>
        <v>15808.45</v>
      </c>
      <c r="L14" s="167">
        <v>21</v>
      </c>
      <c r="M14" s="167">
        <f t="shared" si="2"/>
        <v>0</v>
      </c>
      <c r="N14" s="161">
        <v>0</v>
      </c>
      <c r="O14" s="161">
        <f t="shared" si="3"/>
        <v>0</v>
      </c>
      <c r="P14" s="161">
        <v>0</v>
      </c>
      <c r="Q14" s="161">
        <f t="shared" si="4"/>
        <v>0</v>
      </c>
      <c r="R14" s="161"/>
      <c r="S14" s="161"/>
      <c r="T14" s="162">
        <v>0.36499999999999999</v>
      </c>
      <c r="U14" s="161">
        <f t="shared" si="5"/>
        <v>12.01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153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2">
        <v>7</v>
      </c>
      <c r="B15" s="159" t="s">
        <v>160</v>
      </c>
      <c r="C15" s="182" t="s">
        <v>163</v>
      </c>
      <c r="D15" s="161" t="s">
        <v>152</v>
      </c>
      <c r="E15" s="165">
        <v>32.9</v>
      </c>
      <c r="F15" s="167"/>
      <c r="G15" s="167"/>
      <c r="H15" s="167">
        <v>0</v>
      </c>
      <c r="I15" s="167">
        <f t="shared" si="0"/>
        <v>0</v>
      </c>
      <c r="J15" s="167">
        <v>164.5</v>
      </c>
      <c r="K15" s="167">
        <f t="shared" si="1"/>
        <v>5412.05</v>
      </c>
      <c r="L15" s="167">
        <v>21</v>
      </c>
      <c r="M15" s="167">
        <f t="shared" si="2"/>
        <v>0</v>
      </c>
      <c r="N15" s="161">
        <v>0</v>
      </c>
      <c r="O15" s="161">
        <f t="shared" si="3"/>
        <v>0</v>
      </c>
      <c r="P15" s="161">
        <v>0</v>
      </c>
      <c r="Q15" s="161">
        <f t="shared" si="4"/>
        <v>0</v>
      </c>
      <c r="R15" s="161"/>
      <c r="S15" s="161"/>
      <c r="T15" s="162">
        <v>0.64680000000000004</v>
      </c>
      <c r="U15" s="161">
        <f t="shared" si="5"/>
        <v>21.28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153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>
        <v>8</v>
      </c>
      <c r="B16" s="159" t="s">
        <v>164</v>
      </c>
      <c r="C16" s="182" t="s">
        <v>165</v>
      </c>
      <c r="D16" s="161" t="s">
        <v>152</v>
      </c>
      <c r="E16" s="165">
        <v>197.3</v>
      </c>
      <c r="F16" s="167"/>
      <c r="G16" s="167"/>
      <c r="H16" s="167">
        <v>0</v>
      </c>
      <c r="I16" s="167">
        <f t="shared" si="0"/>
        <v>0</v>
      </c>
      <c r="J16" s="167">
        <v>105.5</v>
      </c>
      <c r="K16" s="167">
        <f t="shared" si="1"/>
        <v>20815.150000000001</v>
      </c>
      <c r="L16" s="167">
        <v>21</v>
      </c>
      <c r="M16" s="167">
        <f t="shared" si="2"/>
        <v>0</v>
      </c>
      <c r="N16" s="161">
        <v>0</v>
      </c>
      <c r="O16" s="161">
        <f t="shared" si="3"/>
        <v>0</v>
      </c>
      <c r="P16" s="161">
        <v>0</v>
      </c>
      <c r="Q16" s="161">
        <f t="shared" si="4"/>
        <v>0</v>
      </c>
      <c r="R16" s="161"/>
      <c r="S16" s="161"/>
      <c r="T16" s="162">
        <v>1.0999999999999999E-2</v>
      </c>
      <c r="U16" s="161">
        <f t="shared" si="5"/>
        <v>2.17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153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9</v>
      </c>
      <c r="B17" s="159" t="s">
        <v>166</v>
      </c>
      <c r="C17" s="182" t="s">
        <v>167</v>
      </c>
      <c r="D17" s="161" t="s">
        <v>152</v>
      </c>
      <c r="E17" s="165">
        <v>2170.3000000000002</v>
      </c>
      <c r="F17" s="167"/>
      <c r="G17" s="167"/>
      <c r="H17" s="167">
        <v>0</v>
      </c>
      <c r="I17" s="167">
        <f t="shared" si="0"/>
        <v>0</v>
      </c>
      <c r="J17" s="167">
        <v>20.8</v>
      </c>
      <c r="K17" s="167">
        <f t="shared" si="1"/>
        <v>45142.239999999998</v>
      </c>
      <c r="L17" s="167">
        <v>21</v>
      </c>
      <c r="M17" s="167">
        <f t="shared" si="2"/>
        <v>0</v>
      </c>
      <c r="N17" s="161">
        <v>0</v>
      </c>
      <c r="O17" s="161">
        <f t="shared" si="3"/>
        <v>0</v>
      </c>
      <c r="P17" s="161">
        <v>0</v>
      </c>
      <c r="Q17" s="161">
        <f t="shared" si="4"/>
        <v>0</v>
      </c>
      <c r="R17" s="161"/>
      <c r="S17" s="161"/>
      <c r="T17" s="162">
        <v>0</v>
      </c>
      <c r="U17" s="161">
        <f t="shared" si="5"/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153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10</v>
      </c>
      <c r="B18" s="159" t="s">
        <v>168</v>
      </c>
      <c r="C18" s="182" t="s">
        <v>169</v>
      </c>
      <c r="D18" s="161" t="s">
        <v>170</v>
      </c>
      <c r="E18" s="165">
        <v>200</v>
      </c>
      <c r="F18" s="167"/>
      <c r="G18" s="167"/>
      <c r="H18" s="167">
        <v>0</v>
      </c>
      <c r="I18" s="167">
        <f t="shared" si="0"/>
        <v>0</v>
      </c>
      <c r="J18" s="167">
        <v>149</v>
      </c>
      <c r="K18" s="167">
        <f t="shared" si="1"/>
        <v>29800</v>
      </c>
      <c r="L18" s="167">
        <v>21</v>
      </c>
      <c r="M18" s="167">
        <f t="shared" si="2"/>
        <v>0</v>
      </c>
      <c r="N18" s="161">
        <v>0</v>
      </c>
      <c r="O18" s="161">
        <f t="shared" si="3"/>
        <v>0</v>
      </c>
      <c r="P18" s="161">
        <v>0</v>
      </c>
      <c r="Q18" s="161">
        <f t="shared" si="4"/>
        <v>0</v>
      </c>
      <c r="R18" s="161"/>
      <c r="S18" s="161"/>
      <c r="T18" s="162">
        <v>0.41599999999999998</v>
      </c>
      <c r="U18" s="161">
        <f t="shared" si="5"/>
        <v>83.2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153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11</v>
      </c>
      <c r="B19" s="159" t="s">
        <v>171</v>
      </c>
      <c r="C19" s="182" t="s">
        <v>172</v>
      </c>
      <c r="D19" s="161" t="s">
        <v>152</v>
      </c>
      <c r="E19" s="165">
        <v>197.3</v>
      </c>
      <c r="F19" s="167"/>
      <c r="G19" s="167"/>
      <c r="H19" s="167">
        <v>0</v>
      </c>
      <c r="I19" s="167">
        <f t="shared" si="0"/>
        <v>0</v>
      </c>
      <c r="J19" s="167">
        <v>340</v>
      </c>
      <c r="K19" s="167">
        <f t="shared" si="1"/>
        <v>67082</v>
      </c>
      <c r="L19" s="167">
        <v>21</v>
      </c>
      <c r="M19" s="167">
        <f t="shared" si="2"/>
        <v>0</v>
      </c>
      <c r="N19" s="161">
        <v>0</v>
      </c>
      <c r="O19" s="161">
        <f t="shared" si="3"/>
        <v>0</v>
      </c>
      <c r="P19" s="161">
        <v>0</v>
      </c>
      <c r="Q19" s="161">
        <f t="shared" si="4"/>
        <v>0</v>
      </c>
      <c r="R19" s="161"/>
      <c r="S19" s="161"/>
      <c r="T19" s="162">
        <v>0</v>
      </c>
      <c r="U19" s="161">
        <f t="shared" si="5"/>
        <v>0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153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53" t="s">
        <v>148</v>
      </c>
      <c r="B20" s="160" t="s">
        <v>63</v>
      </c>
      <c r="C20" s="183" t="s">
        <v>64</v>
      </c>
      <c r="D20" s="163"/>
      <c r="E20" s="166"/>
      <c r="F20" s="168"/>
      <c r="G20" s="168"/>
      <c r="H20" s="168"/>
      <c r="I20" s="168">
        <f>SUM(I21:I33)</f>
        <v>339412.8</v>
      </c>
      <c r="J20" s="168"/>
      <c r="K20" s="168">
        <f>SUM(K21:K33)</f>
        <v>106029.68000000001</v>
      </c>
      <c r="L20" s="168"/>
      <c r="M20" s="168">
        <f>SUM(M21:M33)</f>
        <v>0</v>
      </c>
      <c r="N20" s="163"/>
      <c r="O20" s="163">
        <f>SUM(O21:O33)</f>
        <v>380.2099</v>
      </c>
      <c r="P20" s="163"/>
      <c r="Q20" s="163">
        <f>SUM(Q21:Q33)</f>
        <v>0</v>
      </c>
      <c r="R20" s="163"/>
      <c r="S20" s="163"/>
      <c r="T20" s="164"/>
      <c r="U20" s="163">
        <f>SUM(U21:U33)</f>
        <v>304.46000000000004</v>
      </c>
      <c r="AE20" t="s">
        <v>149</v>
      </c>
    </row>
    <row r="21" spans="1:60" outlineLevel="1" x14ac:dyDescent="0.2">
      <c r="A21" s="152">
        <v>12</v>
      </c>
      <c r="B21" s="159" t="s">
        <v>173</v>
      </c>
      <c r="C21" s="182" t="s">
        <v>174</v>
      </c>
      <c r="D21" s="161" t="s">
        <v>152</v>
      </c>
      <c r="E21" s="165">
        <v>8.5</v>
      </c>
      <c r="F21" s="167"/>
      <c r="G21" s="167"/>
      <c r="H21" s="167">
        <v>2422.44</v>
      </c>
      <c r="I21" s="167">
        <f t="shared" ref="I21:I33" si="6">ROUND(E21*H21,2)</f>
        <v>20590.740000000002</v>
      </c>
      <c r="J21" s="167">
        <v>277.55999999999995</v>
      </c>
      <c r="K21" s="167">
        <f t="shared" ref="K21:K33" si="7">ROUND(E21*J21,2)</f>
        <v>2359.2600000000002</v>
      </c>
      <c r="L21" s="167">
        <v>21</v>
      </c>
      <c r="M21" s="167">
        <f t="shared" ref="M21:M33" si="8">G21*(1+L21/100)</f>
        <v>0</v>
      </c>
      <c r="N21" s="161">
        <v>2.5249999999999999</v>
      </c>
      <c r="O21" s="161">
        <f t="shared" ref="O21:O33" si="9">ROUND(E21*N21,5)</f>
        <v>21.462499999999999</v>
      </c>
      <c r="P21" s="161">
        <v>0</v>
      </c>
      <c r="Q21" s="161">
        <f t="shared" ref="Q21:Q33" si="10">ROUND(E21*P21,5)</f>
        <v>0</v>
      </c>
      <c r="R21" s="161"/>
      <c r="S21" s="161"/>
      <c r="T21" s="162">
        <v>0.48</v>
      </c>
      <c r="U21" s="161">
        <f t="shared" ref="U21:U33" si="11">ROUND(E21*T21,2)</f>
        <v>4.08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153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13</v>
      </c>
      <c r="B22" s="159" t="s">
        <v>175</v>
      </c>
      <c r="C22" s="182" t="s">
        <v>176</v>
      </c>
      <c r="D22" s="161" t="s">
        <v>170</v>
      </c>
      <c r="E22" s="165">
        <v>7.5</v>
      </c>
      <c r="F22" s="167"/>
      <c r="G22" s="167"/>
      <c r="H22" s="167">
        <v>161.61000000000001</v>
      </c>
      <c r="I22" s="167">
        <f t="shared" si="6"/>
        <v>1212.08</v>
      </c>
      <c r="J22" s="167">
        <v>613.39</v>
      </c>
      <c r="K22" s="167">
        <f t="shared" si="7"/>
        <v>4600.43</v>
      </c>
      <c r="L22" s="167">
        <v>21</v>
      </c>
      <c r="M22" s="167">
        <f t="shared" si="8"/>
        <v>0</v>
      </c>
      <c r="N22" s="161">
        <v>3.9199999999999999E-2</v>
      </c>
      <c r="O22" s="161">
        <f t="shared" si="9"/>
        <v>0.29399999999999998</v>
      </c>
      <c r="P22" s="161">
        <v>0</v>
      </c>
      <c r="Q22" s="161">
        <f t="shared" si="10"/>
        <v>0</v>
      </c>
      <c r="R22" s="161"/>
      <c r="S22" s="161"/>
      <c r="T22" s="162">
        <v>1.6</v>
      </c>
      <c r="U22" s="161">
        <f t="shared" si="11"/>
        <v>12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153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14</v>
      </c>
      <c r="B23" s="159" t="s">
        <v>177</v>
      </c>
      <c r="C23" s="182" t="s">
        <v>178</v>
      </c>
      <c r="D23" s="161" t="s">
        <v>170</v>
      </c>
      <c r="E23" s="165">
        <v>7.5</v>
      </c>
      <c r="F23" s="167"/>
      <c r="G23" s="167"/>
      <c r="H23" s="167">
        <v>0</v>
      </c>
      <c r="I23" s="167">
        <f t="shared" si="6"/>
        <v>0</v>
      </c>
      <c r="J23" s="167">
        <v>123.5</v>
      </c>
      <c r="K23" s="167">
        <f t="shared" si="7"/>
        <v>926.25</v>
      </c>
      <c r="L23" s="167">
        <v>21</v>
      </c>
      <c r="M23" s="167">
        <f t="shared" si="8"/>
        <v>0</v>
      </c>
      <c r="N23" s="161">
        <v>0</v>
      </c>
      <c r="O23" s="161">
        <f t="shared" si="9"/>
        <v>0</v>
      </c>
      <c r="P23" s="161">
        <v>0</v>
      </c>
      <c r="Q23" s="161">
        <f t="shared" si="10"/>
        <v>0</v>
      </c>
      <c r="R23" s="161"/>
      <c r="S23" s="161"/>
      <c r="T23" s="162">
        <v>0.32</v>
      </c>
      <c r="U23" s="161">
        <f t="shared" si="11"/>
        <v>2.4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153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15</v>
      </c>
      <c r="B24" s="159" t="s">
        <v>179</v>
      </c>
      <c r="C24" s="182" t="s">
        <v>180</v>
      </c>
      <c r="D24" s="161" t="s">
        <v>181</v>
      </c>
      <c r="E24" s="165">
        <v>0.52</v>
      </c>
      <c r="F24" s="167"/>
      <c r="G24" s="167"/>
      <c r="H24" s="167">
        <v>29055.16</v>
      </c>
      <c r="I24" s="167">
        <f t="shared" si="6"/>
        <v>15108.68</v>
      </c>
      <c r="J24" s="167">
        <v>6894.84</v>
      </c>
      <c r="K24" s="167">
        <f t="shared" si="7"/>
        <v>3585.32</v>
      </c>
      <c r="L24" s="167">
        <v>21</v>
      </c>
      <c r="M24" s="167">
        <f t="shared" si="8"/>
        <v>0</v>
      </c>
      <c r="N24" s="161">
        <v>1.04548</v>
      </c>
      <c r="O24" s="161">
        <f t="shared" si="9"/>
        <v>0.54364999999999997</v>
      </c>
      <c r="P24" s="161">
        <v>0</v>
      </c>
      <c r="Q24" s="161">
        <f t="shared" si="10"/>
        <v>0</v>
      </c>
      <c r="R24" s="161"/>
      <c r="S24" s="161"/>
      <c r="T24" s="162">
        <v>15.231</v>
      </c>
      <c r="U24" s="161">
        <f t="shared" si="11"/>
        <v>7.92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153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52">
        <v>16</v>
      </c>
      <c r="B25" s="159" t="s">
        <v>182</v>
      </c>
      <c r="C25" s="182" t="s">
        <v>183</v>
      </c>
      <c r="D25" s="161" t="s">
        <v>170</v>
      </c>
      <c r="E25" s="165">
        <v>62.1</v>
      </c>
      <c r="F25" s="167"/>
      <c r="G25" s="167"/>
      <c r="H25" s="167">
        <v>1502.07</v>
      </c>
      <c r="I25" s="167">
        <f t="shared" si="6"/>
        <v>93278.55</v>
      </c>
      <c r="J25" s="167">
        <v>572.93000000000006</v>
      </c>
      <c r="K25" s="167">
        <f t="shared" si="7"/>
        <v>35578.949999999997</v>
      </c>
      <c r="L25" s="167">
        <v>21</v>
      </c>
      <c r="M25" s="167">
        <f t="shared" si="8"/>
        <v>0</v>
      </c>
      <c r="N25" s="161">
        <v>1.175</v>
      </c>
      <c r="O25" s="161">
        <f t="shared" si="9"/>
        <v>72.967500000000001</v>
      </c>
      <c r="P25" s="161">
        <v>0</v>
      </c>
      <c r="Q25" s="161">
        <f t="shared" si="10"/>
        <v>0</v>
      </c>
      <c r="R25" s="161"/>
      <c r="S25" s="161"/>
      <c r="T25" s="162">
        <v>1.23</v>
      </c>
      <c r="U25" s="161">
        <f t="shared" si="11"/>
        <v>76.38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153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2">
        <v>17</v>
      </c>
      <c r="B26" s="159" t="s">
        <v>184</v>
      </c>
      <c r="C26" s="182" t="s">
        <v>185</v>
      </c>
      <c r="D26" s="161" t="s">
        <v>186</v>
      </c>
      <c r="E26" s="165">
        <v>74</v>
      </c>
      <c r="F26" s="167"/>
      <c r="G26" s="167"/>
      <c r="H26" s="167">
        <v>230.18</v>
      </c>
      <c r="I26" s="167">
        <f t="shared" si="6"/>
        <v>17033.32</v>
      </c>
      <c r="J26" s="167">
        <v>79.819999999999993</v>
      </c>
      <c r="K26" s="167">
        <f t="shared" si="7"/>
        <v>5906.68</v>
      </c>
      <c r="L26" s="167">
        <v>21</v>
      </c>
      <c r="M26" s="167">
        <f t="shared" si="8"/>
        <v>0</v>
      </c>
      <c r="N26" s="161">
        <v>1.175</v>
      </c>
      <c r="O26" s="161">
        <f t="shared" si="9"/>
        <v>86.95</v>
      </c>
      <c r="P26" s="161">
        <v>0</v>
      </c>
      <c r="Q26" s="161">
        <f t="shared" si="10"/>
        <v>0</v>
      </c>
      <c r="R26" s="161"/>
      <c r="S26" s="161"/>
      <c r="T26" s="162">
        <v>1.23</v>
      </c>
      <c r="U26" s="161">
        <f t="shared" si="11"/>
        <v>91.02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153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18</v>
      </c>
      <c r="B27" s="159" t="s">
        <v>187</v>
      </c>
      <c r="C27" s="182" t="s">
        <v>188</v>
      </c>
      <c r="D27" s="161" t="s">
        <v>152</v>
      </c>
      <c r="E27" s="165">
        <v>29.4</v>
      </c>
      <c r="F27" s="167"/>
      <c r="G27" s="167"/>
      <c r="H27" s="167">
        <v>2262.44</v>
      </c>
      <c r="I27" s="167">
        <f t="shared" si="6"/>
        <v>66515.740000000005</v>
      </c>
      <c r="J27" s="167">
        <v>277.55999999999995</v>
      </c>
      <c r="K27" s="167">
        <f t="shared" si="7"/>
        <v>8160.26</v>
      </c>
      <c r="L27" s="167">
        <v>21</v>
      </c>
      <c r="M27" s="167">
        <f t="shared" si="8"/>
        <v>0</v>
      </c>
      <c r="N27" s="161">
        <v>2.5249999999999999</v>
      </c>
      <c r="O27" s="161">
        <f t="shared" si="9"/>
        <v>74.234999999999999</v>
      </c>
      <c r="P27" s="161">
        <v>0</v>
      </c>
      <c r="Q27" s="161">
        <f t="shared" si="10"/>
        <v>0</v>
      </c>
      <c r="R27" s="161"/>
      <c r="S27" s="161"/>
      <c r="T27" s="162">
        <v>0.48</v>
      </c>
      <c r="U27" s="161">
        <f t="shared" si="11"/>
        <v>14.11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153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19</v>
      </c>
      <c r="B28" s="159" t="s">
        <v>187</v>
      </c>
      <c r="C28" s="182" t="s">
        <v>189</v>
      </c>
      <c r="D28" s="161" t="s">
        <v>152</v>
      </c>
      <c r="E28" s="165">
        <v>32.9</v>
      </c>
      <c r="F28" s="167"/>
      <c r="G28" s="167"/>
      <c r="H28" s="167">
        <v>2262.44</v>
      </c>
      <c r="I28" s="167">
        <f t="shared" si="6"/>
        <v>74434.28</v>
      </c>
      <c r="J28" s="167">
        <v>277.55999999999995</v>
      </c>
      <c r="K28" s="167">
        <f t="shared" si="7"/>
        <v>9131.7199999999993</v>
      </c>
      <c r="L28" s="167">
        <v>21</v>
      </c>
      <c r="M28" s="167">
        <f t="shared" si="8"/>
        <v>0</v>
      </c>
      <c r="N28" s="161">
        <v>2.5249999999999999</v>
      </c>
      <c r="O28" s="161">
        <f t="shared" si="9"/>
        <v>83.072500000000005</v>
      </c>
      <c r="P28" s="161">
        <v>0</v>
      </c>
      <c r="Q28" s="161">
        <f t="shared" si="10"/>
        <v>0</v>
      </c>
      <c r="R28" s="161"/>
      <c r="S28" s="161"/>
      <c r="T28" s="162">
        <v>0.48</v>
      </c>
      <c r="U28" s="161">
        <f t="shared" si="11"/>
        <v>15.79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153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52">
        <v>20</v>
      </c>
      <c r="B29" s="159" t="s">
        <v>190</v>
      </c>
      <c r="C29" s="182" t="s">
        <v>191</v>
      </c>
      <c r="D29" s="161" t="s">
        <v>170</v>
      </c>
      <c r="E29" s="165">
        <v>46</v>
      </c>
      <c r="F29" s="167"/>
      <c r="G29" s="167"/>
      <c r="H29" s="167">
        <v>322.61</v>
      </c>
      <c r="I29" s="167">
        <f t="shared" si="6"/>
        <v>14840.06</v>
      </c>
      <c r="J29" s="167">
        <v>206.39</v>
      </c>
      <c r="K29" s="167">
        <f t="shared" si="7"/>
        <v>9493.94</v>
      </c>
      <c r="L29" s="167">
        <v>21</v>
      </c>
      <c r="M29" s="167">
        <f t="shared" si="8"/>
        <v>0</v>
      </c>
      <c r="N29" s="161">
        <v>3.6339999999999997E-2</v>
      </c>
      <c r="O29" s="161">
        <f t="shared" si="9"/>
        <v>1.67164</v>
      </c>
      <c r="P29" s="161">
        <v>0</v>
      </c>
      <c r="Q29" s="161">
        <f t="shared" si="10"/>
        <v>0</v>
      </c>
      <c r="R29" s="161"/>
      <c r="S29" s="161"/>
      <c r="T29" s="162">
        <v>0.52700000000000002</v>
      </c>
      <c r="U29" s="161">
        <f t="shared" si="11"/>
        <v>24.24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153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21</v>
      </c>
      <c r="B30" s="159" t="s">
        <v>192</v>
      </c>
      <c r="C30" s="182" t="s">
        <v>193</v>
      </c>
      <c r="D30" s="161" t="s">
        <v>170</v>
      </c>
      <c r="E30" s="165">
        <v>46</v>
      </c>
      <c r="F30" s="167"/>
      <c r="G30" s="167"/>
      <c r="H30" s="167">
        <v>0</v>
      </c>
      <c r="I30" s="167">
        <f t="shared" si="6"/>
        <v>0</v>
      </c>
      <c r="J30" s="167">
        <v>123.5</v>
      </c>
      <c r="K30" s="167">
        <f t="shared" si="7"/>
        <v>5681</v>
      </c>
      <c r="L30" s="167">
        <v>21</v>
      </c>
      <c r="M30" s="167">
        <f t="shared" si="8"/>
        <v>0</v>
      </c>
      <c r="N30" s="161">
        <v>0</v>
      </c>
      <c r="O30" s="161">
        <f t="shared" si="9"/>
        <v>0</v>
      </c>
      <c r="P30" s="161">
        <v>0</v>
      </c>
      <c r="Q30" s="161">
        <f t="shared" si="10"/>
        <v>0</v>
      </c>
      <c r="R30" s="161"/>
      <c r="S30" s="161"/>
      <c r="T30" s="162">
        <v>0.32</v>
      </c>
      <c r="U30" s="161">
        <f t="shared" si="11"/>
        <v>14.72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153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22</v>
      </c>
      <c r="B31" s="159" t="s">
        <v>194</v>
      </c>
      <c r="C31" s="182" t="s">
        <v>195</v>
      </c>
      <c r="D31" s="161" t="s">
        <v>181</v>
      </c>
      <c r="E31" s="165">
        <v>0.8</v>
      </c>
      <c r="F31" s="167"/>
      <c r="G31" s="167"/>
      <c r="H31" s="167">
        <v>25519.53</v>
      </c>
      <c r="I31" s="167">
        <f t="shared" si="6"/>
        <v>20415.62</v>
      </c>
      <c r="J31" s="167">
        <v>12100.470000000001</v>
      </c>
      <c r="K31" s="167">
        <f t="shared" si="7"/>
        <v>9680.3799999999992</v>
      </c>
      <c r="L31" s="167">
        <v>21</v>
      </c>
      <c r="M31" s="167">
        <f t="shared" si="8"/>
        <v>0</v>
      </c>
      <c r="N31" s="161">
        <v>1.0211600000000001</v>
      </c>
      <c r="O31" s="161">
        <f t="shared" si="9"/>
        <v>0.81693000000000005</v>
      </c>
      <c r="P31" s="161">
        <v>0</v>
      </c>
      <c r="Q31" s="161">
        <f t="shared" si="10"/>
        <v>0</v>
      </c>
      <c r="R31" s="161"/>
      <c r="S31" s="161"/>
      <c r="T31" s="162">
        <v>23.530999999999999</v>
      </c>
      <c r="U31" s="161">
        <f t="shared" si="11"/>
        <v>18.82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153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>
        <v>23</v>
      </c>
      <c r="B32" s="159" t="s">
        <v>196</v>
      </c>
      <c r="C32" s="182" t="s">
        <v>197</v>
      </c>
      <c r="D32" s="161" t="s">
        <v>152</v>
      </c>
      <c r="E32" s="165">
        <v>8.5</v>
      </c>
      <c r="F32" s="167"/>
      <c r="G32" s="167"/>
      <c r="H32" s="167">
        <v>891.16</v>
      </c>
      <c r="I32" s="167">
        <f t="shared" si="6"/>
        <v>7574.86</v>
      </c>
      <c r="J32" s="167">
        <v>515.84</v>
      </c>
      <c r="K32" s="167">
        <f t="shared" si="7"/>
        <v>4384.6400000000003</v>
      </c>
      <c r="L32" s="167">
        <v>21</v>
      </c>
      <c r="M32" s="167">
        <f t="shared" si="8"/>
        <v>0</v>
      </c>
      <c r="N32" s="161">
        <v>1.7816399999999999</v>
      </c>
      <c r="O32" s="161">
        <f t="shared" si="9"/>
        <v>15.143940000000001</v>
      </c>
      <c r="P32" s="161">
        <v>0</v>
      </c>
      <c r="Q32" s="161">
        <f t="shared" si="10"/>
        <v>0</v>
      </c>
      <c r="R32" s="161"/>
      <c r="S32" s="161"/>
      <c r="T32" s="162">
        <v>1.085</v>
      </c>
      <c r="U32" s="161">
        <f t="shared" si="11"/>
        <v>9.2200000000000006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153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>
        <v>24</v>
      </c>
      <c r="B33" s="159" t="s">
        <v>198</v>
      </c>
      <c r="C33" s="182" t="s">
        <v>199</v>
      </c>
      <c r="D33" s="161" t="s">
        <v>152</v>
      </c>
      <c r="E33" s="165">
        <v>12.68</v>
      </c>
      <c r="F33" s="167"/>
      <c r="G33" s="167"/>
      <c r="H33" s="167">
        <v>663.16</v>
      </c>
      <c r="I33" s="167">
        <f t="shared" si="6"/>
        <v>8408.8700000000008</v>
      </c>
      <c r="J33" s="167">
        <v>515.84</v>
      </c>
      <c r="K33" s="167">
        <f t="shared" si="7"/>
        <v>6540.85</v>
      </c>
      <c r="L33" s="167">
        <v>21</v>
      </c>
      <c r="M33" s="167">
        <f t="shared" si="8"/>
        <v>0</v>
      </c>
      <c r="N33" s="161">
        <v>1.8180000000000001</v>
      </c>
      <c r="O33" s="161">
        <f t="shared" si="9"/>
        <v>23.052240000000001</v>
      </c>
      <c r="P33" s="161">
        <v>0</v>
      </c>
      <c r="Q33" s="161">
        <f t="shared" si="10"/>
        <v>0</v>
      </c>
      <c r="R33" s="161"/>
      <c r="S33" s="161"/>
      <c r="T33" s="162">
        <v>1.085</v>
      </c>
      <c r="U33" s="161">
        <f t="shared" si="11"/>
        <v>13.76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153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">
      <c r="A34" s="153" t="s">
        <v>148</v>
      </c>
      <c r="B34" s="160" t="s">
        <v>65</v>
      </c>
      <c r="C34" s="183" t="s">
        <v>66</v>
      </c>
      <c r="D34" s="163"/>
      <c r="E34" s="166"/>
      <c r="F34" s="168"/>
      <c r="G34" s="168"/>
      <c r="H34" s="168"/>
      <c r="I34" s="168">
        <f>SUM(I35:I46)</f>
        <v>599877.23</v>
      </c>
      <c r="J34" s="168"/>
      <c r="K34" s="168">
        <f>SUM(K35:K46)</f>
        <v>169367.97999999998</v>
      </c>
      <c r="L34" s="168"/>
      <c r="M34" s="168">
        <f>SUM(M35:M46)</f>
        <v>0</v>
      </c>
      <c r="N34" s="163"/>
      <c r="O34" s="163">
        <f>SUM(O35:O46)</f>
        <v>83.16146999999998</v>
      </c>
      <c r="P34" s="163"/>
      <c r="Q34" s="163">
        <f>SUM(Q35:Q46)</f>
        <v>0</v>
      </c>
      <c r="R34" s="163"/>
      <c r="S34" s="163"/>
      <c r="T34" s="164"/>
      <c r="U34" s="163">
        <f>SUM(U35:U46)</f>
        <v>373.65999999999997</v>
      </c>
      <c r="AE34" t="s">
        <v>149</v>
      </c>
    </row>
    <row r="35" spans="1:60" outlineLevel="1" x14ac:dyDescent="0.2">
      <c r="A35" s="152">
        <v>25</v>
      </c>
      <c r="B35" s="159" t="s">
        <v>200</v>
      </c>
      <c r="C35" s="182" t="s">
        <v>540</v>
      </c>
      <c r="D35" s="161" t="s">
        <v>170</v>
      </c>
      <c r="E35" s="165">
        <v>12.4</v>
      </c>
      <c r="F35" s="167"/>
      <c r="G35" s="167"/>
      <c r="H35" s="167">
        <v>936.46</v>
      </c>
      <c r="I35" s="167">
        <f t="shared" ref="I35:I46" si="12">ROUND(E35*H35,2)</f>
        <v>11612.1</v>
      </c>
      <c r="J35" s="167">
        <v>410.53999999999996</v>
      </c>
      <c r="K35" s="167">
        <f t="shared" ref="K35:K46" si="13">ROUND(E35*J35,2)</f>
        <v>5090.7</v>
      </c>
      <c r="L35" s="167">
        <v>21</v>
      </c>
      <c r="M35" s="167">
        <f t="shared" ref="M35:M46" si="14">G35*(1+L35/100)</f>
        <v>0</v>
      </c>
      <c r="N35" s="161">
        <v>0.30251</v>
      </c>
      <c r="O35" s="161">
        <f t="shared" ref="O35:O46" si="15">ROUND(E35*N35,5)</f>
        <v>3.7511199999999998</v>
      </c>
      <c r="P35" s="161">
        <v>0</v>
      </c>
      <c r="Q35" s="161">
        <f t="shared" ref="Q35:Q46" si="16">ROUND(E35*P35,5)</f>
        <v>0</v>
      </c>
      <c r="R35" s="161"/>
      <c r="S35" s="161"/>
      <c r="T35" s="162">
        <v>0.91500000000000004</v>
      </c>
      <c r="U35" s="161">
        <f t="shared" ref="U35:U46" si="17">ROUND(E35*T35,2)</f>
        <v>11.35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153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26</v>
      </c>
      <c r="B36" s="159" t="s">
        <v>201</v>
      </c>
      <c r="C36" s="182" t="s">
        <v>549</v>
      </c>
      <c r="D36" s="161" t="s">
        <v>170</v>
      </c>
      <c r="E36" s="165">
        <v>246</v>
      </c>
      <c r="F36" s="167"/>
      <c r="G36" s="167"/>
      <c r="H36" s="167">
        <v>2015.91</v>
      </c>
      <c r="I36" s="167">
        <f t="shared" si="12"/>
        <v>495913.86</v>
      </c>
      <c r="J36" s="167">
        <v>389.08999999999992</v>
      </c>
      <c r="K36" s="167">
        <f t="shared" si="13"/>
        <v>95716.14</v>
      </c>
      <c r="L36" s="167">
        <v>21</v>
      </c>
      <c r="M36" s="167">
        <f t="shared" si="14"/>
        <v>0</v>
      </c>
      <c r="N36" s="161">
        <v>0.25863000000000003</v>
      </c>
      <c r="O36" s="161">
        <f t="shared" si="15"/>
        <v>63.622979999999998</v>
      </c>
      <c r="P36" s="161">
        <v>0</v>
      </c>
      <c r="Q36" s="161">
        <f t="shared" si="16"/>
        <v>0</v>
      </c>
      <c r="R36" s="161"/>
      <c r="S36" s="161"/>
      <c r="T36" s="162">
        <v>0.85799999999999998</v>
      </c>
      <c r="U36" s="161">
        <f t="shared" si="17"/>
        <v>211.07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153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27</v>
      </c>
      <c r="B37" s="159" t="s">
        <v>202</v>
      </c>
      <c r="C37" s="182" t="s">
        <v>541</v>
      </c>
      <c r="D37" s="161" t="s">
        <v>203</v>
      </c>
      <c r="E37" s="165">
        <v>48</v>
      </c>
      <c r="F37" s="167"/>
      <c r="G37" s="167"/>
      <c r="H37" s="167">
        <v>209.5</v>
      </c>
      <c r="I37" s="167">
        <f t="shared" si="12"/>
        <v>10056</v>
      </c>
      <c r="J37" s="167">
        <v>95</v>
      </c>
      <c r="K37" s="167">
        <f t="shared" si="13"/>
        <v>4560</v>
      </c>
      <c r="L37" s="167">
        <v>21</v>
      </c>
      <c r="M37" s="167">
        <f t="shared" si="14"/>
        <v>0</v>
      </c>
      <c r="N37" s="161">
        <v>7.2620000000000004E-2</v>
      </c>
      <c r="O37" s="161">
        <f t="shared" si="15"/>
        <v>3.48576</v>
      </c>
      <c r="P37" s="161">
        <v>0</v>
      </c>
      <c r="Q37" s="161">
        <f t="shared" si="16"/>
        <v>0</v>
      </c>
      <c r="R37" s="161"/>
      <c r="S37" s="161"/>
      <c r="T37" s="162">
        <v>0.27379999999999999</v>
      </c>
      <c r="U37" s="161">
        <f t="shared" si="17"/>
        <v>13.14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153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28</v>
      </c>
      <c r="B38" s="159" t="s">
        <v>204</v>
      </c>
      <c r="C38" s="182" t="s">
        <v>205</v>
      </c>
      <c r="D38" s="161" t="s">
        <v>203</v>
      </c>
      <c r="E38" s="165">
        <v>19.5</v>
      </c>
      <c r="F38" s="167"/>
      <c r="G38" s="167"/>
      <c r="H38" s="167">
        <v>43.73</v>
      </c>
      <c r="I38" s="167">
        <f t="shared" si="12"/>
        <v>852.74</v>
      </c>
      <c r="J38" s="167">
        <v>45.470000000000006</v>
      </c>
      <c r="K38" s="167">
        <f t="shared" si="13"/>
        <v>886.67</v>
      </c>
      <c r="L38" s="167">
        <v>21</v>
      </c>
      <c r="M38" s="167">
        <f t="shared" si="14"/>
        <v>0</v>
      </c>
      <c r="N38" s="161">
        <v>2.7999999999999998E-4</v>
      </c>
      <c r="O38" s="161">
        <f t="shared" si="15"/>
        <v>5.4599999999999996E-3</v>
      </c>
      <c r="P38" s="161">
        <v>0</v>
      </c>
      <c r="Q38" s="161">
        <f t="shared" si="16"/>
        <v>0</v>
      </c>
      <c r="R38" s="161"/>
      <c r="S38" s="161"/>
      <c r="T38" s="162">
        <v>0.11</v>
      </c>
      <c r="U38" s="161">
        <f t="shared" si="17"/>
        <v>2.15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153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29</v>
      </c>
      <c r="B39" s="159" t="s">
        <v>206</v>
      </c>
      <c r="C39" s="182" t="s">
        <v>542</v>
      </c>
      <c r="D39" s="161" t="s">
        <v>207</v>
      </c>
      <c r="E39" s="165">
        <v>2</v>
      </c>
      <c r="F39" s="167"/>
      <c r="G39" s="167"/>
      <c r="H39" s="167">
        <v>146.55000000000001</v>
      </c>
      <c r="I39" s="167">
        <f t="shared" si="12"/>
        <v>293.10000000000002</v>
      </c>
      <c r="J39" s="167">
        <v>103.94999999999999</v>
      </c>
      <c r="K39" s="167">
        <f t="shared" si="13"/>
        <v>207.9</v>
      </c>
      <c r="L39" s="167">
        <v>21</v>
      </c>
      <c r="M39" s="167">
        <f t="shared" si="14"/>
        <v>0</v>
      </c>
      <c r="N39" s="161">
        <v>1.7260000000000001E-2</v>
      </c>
      <c r="O39" s="161">
        <f t="shared" si="15"/>
        <v>3.4520000000000002E-2</v>
      </c>
      <c r="P39" s="161">
        <v>0</v>
      </c>
      <c r="Q39" s="161">
        <f t="shared" si="16"/>
        <v>0</v>
      </c>
      <c r="R39" s="161"/>
      <c r="S39" s="161"/>
      <c r="T39" s="162">
        <v>0.23250000000000001</v>
      </c>
      <c r="U39" s="161">
        <f t="shared" si="17"/>
        <v>0.47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153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30</v>
      </c>
      <c r="B40" s="159" t="s">
        <v>208</v>
      </c>
      <c r="C40" s="182" t="s">
        <v>543</v>
      </c>
      <c r="D40" s="161" t="s">
        <v>207</v>
      </c>
      <c r="E40" s="165">
        <v>2</v>
      </c>
      <c r="F40" s="167"/>
      <c r="G40" s="167"/>
      <c r="H40" s="167">
        <v>198.32</v>
      </c>
      <c r="I40" s="167">
        <f t="shared" si="12"/>
        <v>396.64</v>
      </c>
      <c r="J40" s="167">
        <v>142.68</v>
      </c>
      <c r="K40" s="167">
        <f t="shared" si="13"/>
        <v>285.36</v>
      </c>
      <c r="L40" s="167">
        <v>21</v>
      </c>
      <c r="M40" s="167">
        <f t="shared" si="14"/>
        <v>0</v>
      </c>
      <c r="N40" s="161">
        <v>2.2880000000000001E-2</v>
      </c>
      <c r="O40" s="161">
        <f t="shared" si="15"/>
        <v>4.5760000000000002E-2</v>
      </c>
      <c r="P40" s="161">
        <v>0</v>
      </c>
      <c r="Q40" s="161">
        <f t="shared" si="16"/>
        <v>0</v>
      </c>
      <c r="R40" s="161"/>
      <c r="S40" s="161"/>
      <c r="T40" s="162">
        <v>0.3175</v>
      </c>
      <c r="U40" s="161">
        <f t="shared" si="17"/>
        <v>0.64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153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31</v>
      </c>
      <c r="B41" s="159" t="s">
        <v>209</v>
      </c>
      <c r="C41" s="182" t="s">
        <v>544</v>
      </c>
      <c r="D41" s="161" t="s">
        <v>207</v>
      </c>
      <c r="E41" s="165">
        <v>23</v>
      </c>
      <c r="F41" s="167"/>
      <c r="G41" s="167"/>
      <c r="H41" s="167">
        <v>344.35</v>
      </c>
      <c r="I41" s="167">
        <f t="shared" si="12"/>
        <v>7920.05</v>
      </c>
      <c r="J41" s="167">
        <v>112.64999999999998</v>
      </c>
      <c r="K41" s="167">
        <f t="shared" si="13"/>
        <v>2590.9499999999998</v>
      </c>
      <c r="L41" s="167">
        <v>21</v>
      </c>
      <c r="M41" s="167">
        <f t="shared" si="14"/>
        <v>0</v>
      </c>
      <c r="N41" s="161">
        <v>4.5289999999999997E-2</v>
      </c>
      <c r="O41" s="161">
        <f t="shared" si="15"/>
        <v>1.0416700000000001</v>
      </c>
      <c r="P41" s="161">
        <v>0</v>
      </c>
      <c r="Q41" s="161">
        <f t="shared" si="16"/>
        <v>0</v>
      </c>
      <c r="R41" s="161"/>
      <c r="S41" s="161"/>
      <c r="T41" s="162">
        <v>0.2525</v>
      </c>
      <c r="U41" s="161">
        <f t="shared" si="17"/>
        <v>5.81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153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32</v>
      </c>
      <c r="B42" s="159" t="s">
        <v>210</v>
      </c>
      <c r="C42" s="182" t="s">
        <v>545</v>
      </c>
      <c r="D42" s="161" t="s">
        <v>207</v>
      </c>
      <c r="E42" s="165">
        <v>13</v>
      </c>
      <c r="F42" s="167"/>
      <c r="G42" s="167"/>
      <c r="H42" s="167">
        <v>407.04</v>
      </c>
      <c r="I42" s="167">
        <f t="shared" si="12"/>
        <v>5291.52</v>
      </c>
      <c r="J42" s="167">
        <v>115.95999999999998</v>
      </c>
      <c r="K42" s="167">
        <f t="shared" si="13"/>
        <v>1507.48</v>
      </c>
      <c r="L42" s="167">
        <v>21</v>
      </c>
      <c r="M42" s="167">
        <f t="shared" si="14"/>
        <v>0</v>
      </c>
      <c r="N42" s="161">
        <v>5.4219999999999997E-2</v>
      </c>
      <c r="O42" s="161">
        <f t="shared" si="15"/>
        <v>0.70486000000000004</v>
      </c>
      <c r="P42" s="161">
        <v>0</v>
      </c>
      <c r="Q42" s="161">
        <f t="shared" si="16"/>
        <v>0</v>
      </c>
      <c r="R42" s="161"/>
      <c r="S42" s="161"/>
      <c r="T42" s="162">
        <v>0.26</v>
      </c>
      <c r="U42" s="161">
        <f t="shared" si="17"/>
        <v>3.38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153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33</v>
      </c>
      <c r="B43" s="159" t="s">
        <v>211</v>
      </c>
      <c r="C43" s="182" t="s">
        <v>546</v>
      </c>
      <c r="D43" s="161" t="s">
        <v>207</v>
      </c>
      <c r="E43" s="165">
        <v>8</v>
      </c>
      <c r="F43" s="167"/>
      <c r="G43" s="167"/>
      <c r="H43" s="167">
        <v>665.98</v>
      </c>
      <c r="I43" s="167">
        <f t="shared" si="12"/>
        <v>5327.84</v>
      </c>
      <c r="J43" s="167">
        <v>134.01999999999998</v>
      </c>
      <c r="K43" s="167">
        <f t="shared" si="13"/>
        <v>1072.1600000000001</v>
      </c>
      <c r="L43" s="167">
        <v>21</v>
      </c>
      <c r="M43" s="167">
        <f t="shared" si="14"/>
        <v>0</v>
      </c>
      <c r="N43" s="161">
        <v>7.2069999999999995E-2</v>
      </c>
      <c r="O43" s="161">
        <f t="shared" si="15"/>
        <v>0.57655999999999996</v>
      </c>
      <c r="P43" s="161">
        <v>0</v>
      </c>
      <c r="Q43" s="161">
        <f t="shared" si="16"/>
        <v>0</v>
      </c>
      <c r="R43" s="161"/>
      <c r="S43" s="161"/>
      <c r="T43" s="162">
        <v>0.3</v>
      </c>
      <c r="U43" s="161">
        <f t="shared" si="17"/>
        <v>2.4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153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>
        <v>34</v>
      </c>
      <c r="B44" s="159" t="s">
        <v>212</v>
      </c>
      <c r="C44" s="182" t="s">
        <v>547</v>
      </c>
      <c r="D44" s="161" t="s">
        <v>207</v>
      </c>
      <c r="E44" s="165">
        <v>12</v>
      </c>
      <c r="F44" s="167"/>
      <c r="G44" s="167"/>
      <c r="H44" s="167">
        <v>759.01</v>
      </c>
      <c r="I44" s="167">
        <f t="shared" si="12"/>
        <v>9108.1200000000008</v>
      </c>
      <c r="J44" s="167">
        <v>155.99</v>
      </c>
      <c r="K44" s="167">
        <f t="shared" si="13"/>
        <v>1871.88</v>
      </c>
      <c r="L44" s="167">
        <v>21</v>
      </c>
      <c r="M44" s="167">
        <f t="shared" si="14"/>
        <v>0</v>
      </c>
      <c r="N44" s="161">
        <v>8.1059999999999993E-2</v>
      </c>
      <c r="O44" s="161">
        <f t="shared" si="15"/>
        <v>0.97272000000000003</v>
      </c>
      <c r="P44" s="161">
        <v>0</v>
      </c>
      <c r="Q44" s="161">
        <f t="shared" si="16"/>
        <v>0</v>
      </c>
      <c r="R44" s="161"/>
      <c r="S44" s="161"/>
      <c r="T44" s="162">
        <v>0.35</v>
      </c>
      <c r="U44" s="161">
        <f t="shared" si="17"/>
        <v>4.2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153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35</v>
      </c>
      <c r="B45" s="159" t="s">
        <v>213</v>
      </c>
      <c r="C45" s="182" t="s">
        <v>548</v>
      </c>
      <c r="D45" s="161" t="s">
        <v>170</v>
      </c>
      <c r="E45" s="165">
        <v>79.599999999999994</v>
      </c>
      <c r="F45" s="167"/>
      <c r="G45" s="167"/>
      <c r="H45" s="167">
        <v>456.86</v>
      </c>
      <c r="I45" s="167">
        <f t="shared" si="12"/>
        <v>36366.06</v>
      </c>
      <c r="J45" s="167">
        <v>233.14</v>
      </c>
      <c r="K45" s="167">
        <f t="shared" si="13"/>
        <v>18557.939999999999</v>
      </c>
      <c r="L45" s="167">
        <v>21</v>
      </c>
      <c r="M45" s="167">
        <f t="shared" si="14"/>
        <v>0</v>
      </c>
      <c r="N45" s="161">
        <v>9.9849999999999994E-2</v>
      </c>
      <c r="O45" s="161">
        <f t="shared" si="15"/>
        <v>7.9480599999999999</v>
      </c>
      <c r="P45" s="161">
        <v>0</v>
      </c>
      <c r="Q45" s="161">
        <f t="shared" si="16"/>
        <v>0</v>
      </c>
      <c r="R45" s="161"/>
      <c r="S45" s="161"/>
      <c r="T45" s="162">
        <v>0.47949999999999998</v>
      </c>
      <c r="U45" s="161">
        <f t="shared" si="17"/>
        <v>38.17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153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52">
        <v>36</v>
      </c>
      <c r="B46" s="159" t="s">
        <v>214</v>
      </c>
      <c r="C46" s="182" t="s">
        <v>215</v>
      </c>
      <c r="D46" s="161" t="s">
        <v>170</v>
      </c>
      <c r="E46" s="165">
        <v>80</v>
      </c>
      <c r="F46" s="167"/>
      <c r="G46" s="167"/>
      <c r="H46" s="167">
        <v>209.24</v>
      </c>
      <c r="I46" s="167">
        <f t="shared" si="12"/>
        <v>16739.2</v>
      </c>
      <c r="J46" s="167">
        <v>462.76</v>
      </c>
      <c r="K46" s="167">
        <f t="shared" si="13"/>
        <v>37020.800000000003</v>
      </c>
      <c r="L46" s="167">
        <v>21</v>
      </c>
      <c r="M46" s="167">
        <f t="shared" si="14"/>
        <v>0</v>
      </c>
      <c r="N46" s="161">
        <v>1.2149999999999999E-2</v>
      </c>
      <c r="O46" s="161">
        <f t="shared" si="15"/>
        <v>0.97199999999999998</v>
      </c>
      <c r="P46" s="161">
        <v>0</v>
      </c>
      <c r="Q46" s="161">
        <f t="shared" si="16"/>
        <v>0</v>
      </c>
      <c r="R46" s="161"/>
      <c r="S46" s="161"/>
      <c r="T46" s="162">
        <v>1.0109999999999999</v>
      </c>
      <c r="U46" s="161">
        <f t="shared" si="17"/>
        <v>80.88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153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x14ac:dyDescent="0.2">
      <c r="A47" s="153" t="s">
        <v>148</v>
      </c>
      <c r="B47" s="160" t="s">
        <v>67</v>
      </c>
      <c r="C47" s="183" t="s">
        <v>68</v>
      </c>
      <c r="D47" s="163"/>
      <c r="E47" s="166"/>
      <c r="F47" s="168"/>
      <c r="G47" s="168"/>
      <c r="H47" s="168"/>
      <c r="I47" s="168">
        <f>SUM(I48:I55)</f>
        <v>236679.31</v>
      </c>
      <c r="J47" s="168"/>
      <c r="K47" s="168">
        <f>SUM(K48:K55)</f>
        <v>99382.399999999994</v>
      </c>
      <c r="L47" s="168"/>
      <c r="M47" s="168">
        <f>SUM(M48:M55)</f>
        <v>0</v>
      </c>
      <c r="N47" s="163"/>
      <c r="O47" s="163">
        <f>SUM(O48:O55)</f>
        <v>74.502860000000013</v>
      </c>
      <c r="P47" s="163"/>
      <c r="Q47" s="163">
        <f>SUM(Q48:Q55)</f>
        <v>0</v>
      </c>
      <c r="R47" s="163"/>
      <c r="S47" s="163"/>
      <c r="T47" s="164"/>
      <c r="U47" s="163">
        <f>SUM(U48:U55)</f>
        <v>193.47</v>
      </c>
      <c r="AE47" t="s">
        <v>149</v>
      </c>
    </row>
    <row r="48" spans="1:60" ht="22.5" outlineLevel="1" x14ac:dyDescent="0.2">
      <c r="A48" s="152">
        <v>37</v>
      </c>
      <c r="B48" s="159" t="s">
        <v>216</v>
      </c>
      <c r="C48" s="182" t="s">
        <v>550</v>
      </c>
      <c r="D48" s="161" t="s">
        <v>170</v>
      </c>
      <c r="E48" s="165">
        <v>91.4</v>
      </c>
      <c r="F48" s="167"/>
      <c r="G48" s="167"/>
      <c r="H48" s="167">
        <v>1627.73</v>
      </c>
      <c r="I48" s="167">
        <f t="shared" ref="I48:I55" si="18">ROUND(E48*H48,2)</f>
        <v>148774.51999999999</v>
      </c>
      <c r="J48" s="167">
        <v>351.27</v>
      </c>
      <c r="K48" s="167">
        <f t="shared" ref="K48:K55" si="19">ROUND(E48*J48,2)</f>
        <v>32106.080000000002</v>
      </c>
      <c r="L48" s="167">
        <v>21</v>
      </c>
      <c r="M48" s="167">
        <f t="shared" ref="M48:M55" si="20">G48*(1+L48/100)</f>
        <v>0</v>
      </c>
      <c r="N48" s="161">
        <v>0.42838999999999999</v>
      </c>
      <c r="O48" s="161">
        <f t="shared" ref="O48:O55" si="21">ROUND(E48*N48,5)</f>
        <v>39.154850000000003</v>
      </c>
      <c r="P48" s="161">
        <v>0</v>
      </c>
      <c r="Q48" s="161">
        <f t="shared" ref="Q48:Q55" si="22">ROUND(E48*P48,5)</f>
        <v>0</v>
      </c>
      <c r="R48" s="161"/>
      <c r="S48" s="161"/>
      <c r="T48" s="162">
        <v>0.44468999999999997</v>
      </c>
      <c r="U48" s="161">
        <f t="shared" ref="U48:U55" si="23">ROUND(E48*T48,2)</f>
        <v>40.64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217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2">
        <v>38</v>
      </c>
      <c r="B49" s="159" t="s">
        <v>218</v>
      </c>
      <c r="C49" s="182" t="s">
        <v>219</v>
      </c>
      <c r="D49" s="161" t="s">
        <v>152</v>
      </c>
      <c r="E49" s="165">
        <v>4.5999999999999996</v>
      </c>
      <c r="F49" s="167"/>
      <c r="G49" s="167"/>
      <c r="H49" s="167">
        <v>2434.17</v>
      </c>
      <c r="I49" s="167">
        <f t="shared" si="18"/>
        <v>11197.18</v>
      </c>
      <c r="J49" s="167">
        <v>485.82999999999993</v>
      </c>
      <c r="K49" s="167">
        <f t="shared" si="19"/>
        <v>2234.8200000000002</v>
      </c>
      <c r="L49" s="167">
        <v>21</v>
      </c>
      <c r="M49" s="167">
        <f t="shared" si="20"/>
        <v>0</v>
      </c>
      <c r="N49" s="161">
        <v>2.5251399999999999</v>
      </c>
      <c r="O49" s="161">
        <f t="shared" si="21"/>
        <v>11.615640000000001</v>
      </c>
      <c r="P49" s="161">
        <v>0</v>
      </c>
      <c r="Q49" s="161">
        <f t="shared" si="22"/>
        <v>0</v>
      </c>
      <c r="R49" s="161"/>
      <c r="S49" s="161"/>
      <c r="T49" s="162">
        <v>0.98699999999999999</v>
      </c>
      <c r="U49" s="161">
        <f t="shared" si="23"/>
        <v>4.54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153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52">
        <v>39</v>
      </c>
      <c r="B50" s="159" t="s">
        <v>220</v>
      </c>
      <c r="C50" s="182" t="s">
        <v>221</v>
      </c>
      <c r="D50" s="161" t="s">
        <v>181</v>
      </c>
      <c r="E50" s="165">
        <v>0.49</v>
      </c>
      <c r="F50" s="167"/>
      <c r="G50" s="167"/>
      <c r="H50" s="167">
        <v>28793.71</v>
      </c>
      <c r="I50" s="167">
        <f t="shared" si="18"/>
        <v>14108.92</v>
      </c>
      <c r="J50" s="167">
        <v>9746.2900000000009</v>
      </c>
      <c r="K50" s="167">
        <f t="shared" si="19"/>
        <v>4775.68</v>
      </c>
      <c r="L50" s="167">
        <v>21</v>
      </c>
      <c r="M50" s="167">
        <f t="shared" si="20"/>
        <v>0</v>
      </c>
      <c r="N50" s="161">
        <v>1.09663</v>
      </c>
      <c r="O50" s="161">
        <f t="shared" si="21"/>
        <v>0.53734999999999999</v>
      </c>
      <c r="P50" s="161">
        <v>0</v>
      </c>
      <c r="Q50" s="161">
        <f t="shared" si="22"/>
        <v>0</v>
      </c>
      <c r="R50" s="161"/>
      <c r="S50" s="161"/>
      <c r="T50" s="162">
        <v>16.582999999999998</v>
      </c>
      <c r="U50" s="161">
        <f t="shared" si="23"/>
        <v>8.1300000000000008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153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40</v>
      </c>
      <c r="B51" s="159" t="s">
        <v>222</v>
      </c>
      <c r="C51" s="182" t="s">
        <v>223</v>
      </c>
      <c r="D51" s="161" t="s">
        <v>152</v>
      </c>
      <c r="E51" s="165">
        <v>7.75</v>
      </c>
      <c r="F51" s="167"/>
      <c r="G51" s="167"/>
      <c r="H51" s="167">
        <v>2552.38</v>
      </c>
      <c r="I51" s="167">
        <f t="shared" si="18"/>
        <v>19780.95</v>
      </c>
      <c r="J51" s="167">
        <v>627.61999999999989</v>
      </c>
      <c r="K51" s="167">
        <f t="shared" si="19"/>
        <v>4864.0600000000004</v>
      </c>
      <c r="L51" s="167">
        <v>21</v>
      </c>
      <c r="M51" s="167">
        <f t="shared" si="20"/>
        <v>0</v>
      </c>
      <c r="N51" s="161">
        <v>2.5251100000000002</v>
      </c>
      <c r="O51" s="161">
        <f t="shared" si="21"/>
        <v>19.569600000000001</v>
      </c>
      <c r="P51" s="161">
        <v>0</v>
      </c>
      <c r="Q51" s="161">
        <f t="shared" si="22"/>
        <v>0</v>
      </c>
      <c r="R51" s="161"/>
      <c r="S51" s="161"/>
      <c r="T51" s="162">
        <v>1.448</v>
      </c>
      <c r="U51" s="161">
        <f t="shared" si="23"/>
        <v>11.22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153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41</v>
      </c>
      <c r="B52" s="159" t="s">
        <v>224</v>
      </c>
      <c r="C52" s="182" t="s">
        <v>225</v>
      </c>
      <c r="D52" s="161" t="s">
        <v>170</v>
      </c>
      <c r="E52" s="165">
        <v>65</v>
      </c>
      <c r="F52" s="167"/>
      <c r="G52" s="167"/>
      <c r="H52" s="167">
        <v>93.91</v>
      </c>
      <c r="I52" s="167">
        <f t="shared" si="18"/>
        <v>6104.15</v>
      </c>
      <c r="J52" s="167">
        <v>314.59000000000003</v>
      </c>
      <c r="K52" s="167">
        <f t="shared" si="19"/>
        <v>20448.349999999999</v>
      </c>
      <c r="L52" s="167">
        <v>21</v>
      </c>
      <c r="M52" s="167">
        <f t="shared" si="20"/>
        <v>0</v>
      </c>
      <c r="N52" s="161">
        <v>7.8200000000000006E-3</v>
      </c>
      <c r="O52" s="161">
        <f t="shared" si="21"/>
        <v>0.50829999999999997</v>
      </c>
      <c r="P52" s="161">
        <v>0</v>
      </c>
      <c r="Q52" s="161">
        <f t="shared" si="22"/>
        <v>0</v>
      </c>
      <c r="R52" s="161"/>
      <c r="S52" s="161"/>
      <c r="T52" s="162">
        <v>0.79</v>
      </c>
      <c r="U52" s="161">
        <f t="shared" si="23"/>
        <v>51.35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153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42</v>
      </c>
      <c r="B53" s="159" t="s">
        <v>226</v>
      </c>
      <c r="C53" s="182" t="s">
        <v>227</v>
      </c>
      <c r="D53" s="161" t="s">
        <v>170</v>
      </c>
      <c r="E53" s="165">
        <v>65</v>
      </c>
      <c r="F53" s="167"/>
      <c r="G53" s="167"/>
      <c r="H53" s="167">
        <v>0</v>
      </c>
      <c r="I53" s="167">
        <f t="shared" si="18"/>
        <v>0</v>
      </c>
      <c r="J53" s="167">
        <v>96</v>
      </c>
      <c r="K53" s="167">
        <f t="shared" si="19"/>
        <v>6240</v>
      </c>
      <c r="L53" s="167">
        <v>21</v>
      </c>
      <c r="M53" s="167">
        <f t="shared" si="20"/>
        <v>0</v>
      </c>
      <c r="N53" s="161">
        <v>0</v>
      </c>
      <c r="O53" s="161">
        <f t="shared" si="21"/>
        <v>0</v>
      </c>
      <c r="P53" s="161">
        <v>0</v>
      </c>
      <c r="Q53" s="161">
        <f t="shared" si="22"/>
        <v>0</v>
      </c>
      <c r="R53" s="161"/>
      <c r="S53" s="161"/>
      <c r="T53" s="162">
        <v>0.24</v>
      </c>
      <c r="U53" s="161">
        <f t="shared" si="23"/>
        <v>15.6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153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2">
        <v>43</v>
      </c>
      <c r="B54" s="159" t="s">
        <v>228</v>
      </c>
      <c r="C54" s="182" t="s">
        <v>551</v>
      </c>
      <c r="D54" s="161" t="s">
        <v>203</v>
      </c>
      <c r="E54" s="165">
        <v>110</v>
      </c>
      <c r="F54" s="167"/>
      <c r="G54" s="167"/>
      <c r="H54" s="167">
        <v>175.73</v>
      </c>
      <c r="I54" s="167">
        <f t="shared" si="18"/>
        <v>19330.3</v>
      </c>
      <c r="J54" s="167">
        <v>179.27</v>
      </c>
      <c r="K54" s="167">
        <f t="shared" si="19"/>
        <v>19719.7</v>
      </c>
      <c r="L54" s="167">
        <v>21</v>
      </c>
      <c r="M54" s="167">
        <f t="shared" si="20"/>
        <v>0</v>
      </c>
      <c r="N54" s="161">
        <v>2.2329999999999999E-2</v>
      </c>
      <c r="O54" s="161">
        <f t="shared" si="21"/>
        <v>2.4563000000000001</v>
      </c>
      <c r="P54" s="161">
        <v>0</v>
      </c>
      <c r="Q54" s="161">
        <f t="shared" si="22"/>
        <v>0</v>
      </c>
      <c r="R54" s="161"/>
      <c r="S54" s="161"/>
      <c r="T54" s="162">
        <v>0.4</v>
      </c>
      <c r="U54" s="161">
        <f t="shared" si="23"/>
        <v>44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153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44</v>
      </c>
      <c r="B55" s="159" t="s">
        <v>229</v>
      </c>
      <c r="C55" s="182" t="s">
        <v>230</v>
      </c>
      <c r="D55" s="161" t="s">
        <v>181</v>
      </c>
      <c r="E55" s="165">
        <v>0.65</v>
      </c>
      <c r="F55" s="167"/>
      <c r="G55" s="167"/>
      <c r="H55" s="167">
        <v>26743.52</v>
      </c>
      <c r="I55" s="167">
        <f t="shared" si="18"/>
        <v>17383.29</v>
      </c>
      <c r="J55" s="167">
        <v>13836.48</v>
      </c>
      <c r="K55" s="167">
        <f t="shared" si="19"/>
        <v>8993.7099999999991</v>
      </c>
      <c r="L55" s="167">
        <v>21</v>
      </c>
      <c r="M55" s="167">
        <f t="shared" si="20"/>
        <v>0</v>
      </c>
      <c r="N55" s="161">
        <v>1.0166500000000001</v>
      </c>
      <c r="O55" s="161">
        <f t="shared" si="21"/>
        <v>0.66081999999999996</v>
      </c>
      <c r="P55" s="161">
        <v>0</v>
      </c>
      <c r="Q55" s="161">
        <f t="shared" si="22"/>
        <v>0</v>
      </c>
      <c r="R55" s="161"/>
      <c r="S55" s="161"/>
      <c r="T55" s="162">
        <v>27.672999999999998</v>
      </c>
      <c r="U55" s="161">
        <f t="shared" si="23"/>
        <v>17.989999999999998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153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">
      <c r="A56" s="153" t="s">
        <v>148</v>
      </c>
      <c r="B56" s="160" t="s">
        <v>69</v>
      </c>
      <c r="C56" s="183" t="s">
        <v>70</v>
      </c>
      <c r="D56" s="163"/>
      <c r="E56" s="166"/>
      <c r="F56" s="168"/>
      <c r="G56" s="168"/>
      <c r="H56" s="168"/>
      <c r="I56" s="168">
        <f>SUM(I57:I65)</f>
        <v>26492.260000000002</v>
      </c>
      <c r="J56" s="168"/>
      <c r="K56" s="168">
        <f>SUM(K57:K65)</f>
        <v>31142.649999999998</v>
      </c>
      <c r="L56" s="168"/>
      <c r="M56" s="168">
        <f>SUM(M57:M65)</f>
        <v>0</v>
      </c>
      <c r="N56" s="163"/>
      <c r="O56" s="163">
        <f>SUM(O57:O65)</f>
        <v>69.723269999999999</v>
      </c>
      <c r="P56" s="163"/>
      <c r="Q56" s="163">
        <f>SUM(Q57:Q65)</f>
        <v>0</v>
      </c>
      <c r="R56" s="163"/>
      <c r="S56" s="163"/>
      <c r="T56" s="164"/>
      <c r="U56" s="163">
        <f>SUM(U57:U65)</f>
        <v>54.17</v>
      </c>
      <c r="AE56" t="s">
        <v>149</v>
      </c>
    </row>
    <row r="57" spans="1:60" outlineLevel="1" x14ac:dyDescent="0.2">
      <c r="A57" s="152">
        <v>45</v>
      </c>
      <c r="B57" s="159" t="s">
        <v>231</v>
      </c>
      <c r="C57" s="182" t="s">
        <v>232</v>
      </c>
      <c r="D57" s="161" t="s">
        <v>170</v>
      </c>
      <c r="E57" s="165">
        <v>84.65</v>
      </c>
      <c r="F57" s="167"/>
      <c r="G57" s="167"/>
      <c r="H57" s="167">
        <v>2.34</v>
      </c>
      <c r="I57" s="167">
        <f t="shared" ref="I57:I65" si="24">ROUND(E57*H57,2)</f>
        <v>198.08</v>
      </c>
      <c r="J57" s="167">
        <v>41.36</v>
      </c>
      <c r="K57" s="167">
        <f t="shared" ref="K57:K65" si="25">ROUND(E57*J57,2)</f>
        <v>3501.12</v>
      </c>
      <c r="L57" s="167">
        <v>21</v>
      </c>
      <c r="M57" s="167">
        <f t="shared" ref="M57:M65" si="26">G57*(1+L57/100)</f>
        <v>0</v>
      </c>
      <c r="N57" s="161">
        <v>0</v>
      </c>
      <c r="O57" s="161">
        <f t="shared" ref="O57:O65" si="27">ROUND(E57*N57,5)</f>
        <v>0</v>
      </c>
      <c r="P57" s="161">
        <v>0</v>
      </c>
      <c r="Q57" s="161">
        <f t="shared" ref="Q57:Q65" si="28">ROUND(E57*P57,5)</f>
        <v>0</v>
      </c>
      <c r="R57" s="161"/>
      <c r="S57" s="161"/>
      <c r="T57" s="162">
        <v>1.7999999999999999E-2</v>
      </c>
      <c r="U57" s="161">
        <f t="shared" ref="U57:U65" si="29">ROUND(E57*T57,2)</f>
        <v>1.52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153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46</v>
      </c>
      <c r="B58" s="159" t="s">
        <v>233</v>
      </c>
      <c r="C58" s="182" t="s">
        <v>234</v>
      </c>
      <c r="D58" s="161" t="s">
        <v>170</v>
      </c>
      <c r="E58" s="165">
        <v>40.090000000000003</v>
      </c>
      <c r="F58" s="167"/>
      <c r="G58" s="167"/>
      <c r="H58" s="167">
        <v>62.65</v>
      </c>
      <c r="I58" s="167">
        <f t="shared" si="24"/>
        <v>2511.64</v>
      </c>
      <c r="J58" s="167">
        <v>13.949999999999996</v>
      </c>
      <c r="K58" s="167">
        <f t="shared" si="25"/>
        <v>559.26</v>
      </c>
      <c r="L58" s="167">
        <v>21</v>
      </c>
      <c r="M58" s="167">
        <f t="shared" si="26"/>
        <v>0</v>
      </c>
      <c r="N58" s="161">
        <v>0.2024</v>
      </c>
      <c r="O58" s="161">
        <f t="shared" si="27"/>
        <v>8.1142199999999995</v>
      </c>
      <c r="P58" s="161">
        <v>0</v>
      </c>
      <c r="Q58" s="161">
        <f t="shared" si="28"/>
        <v>0</v>
      </c>
      <c r="R58" s="161"/>
      <c r="S58" s="161"/>
      <c r="T58" s="162">
        <v>2.5999999999999999E-2</v>
      </c>
      <c r="U58" s="161">
        <f t="shared" si="29"/>
        <v>1.04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153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>
        <v>47</v>
      </c>
      <c r="B59" s="159" t="s">
        <v>235</v>
      </c>
      <c r="C59" s="182" t="s">
        <v>236</v>
      </c>
      <c r="D59" s="161" t="s">
        <v>170</v>
      </c>
      <c r="E59" s="165">
        <v>44.56</v>
      </c>
      <c r="F59" s="167"/>
      <c r="G59" s="167"/>
      <c r="H59" s="167">
        <v>125.33</v>
      </c>
      <c r="I59" s="167">
        <f t="shared" si="24"/>
        <v>5584.7</v>
      </c>
      <c r="J59" s="167">
        <v>23.17</v>
      </c>
      <c r="K59" s="167">
        <f t="shared" si="25"/>
        <v>1032.46</v>
      </c>
      <c r="L59" s="167">
        <v>21</v>
      </c>
      <c r="M59" s="167">
        <f t="shared" si="26"/>
        <v>0</v>
      </c>
      <c r="N59" s="161">
        <v>0.40481</v>
      </c>
      <c r="O59" s="161">
        <f t="shared" si="27"/>
        <v>18.038329999999998</v>
      </c>
      <c r="P59" s="161">
        <v>0</v>
      </c>
      <c r="Q59" s="161">
        <f t="shared" si="28"/>
        <v>0</v>
      </c>
      <c r="R59" s="161"/>
      <c r="S59" s="161"/>
      <c r="T59" s="162">
        <v>1.9E-2</v>
      </c>
      <c r="U59" s="161">
        <f t="shared" si="29"/>
        <v>0.85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153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48</v>
      </c>
      <c r="B60" s="159" t="s">
        <v>237</v>
      </c>
      <c r="C60" s="182" t="s">
        <v>238</v>
      </c>
      <c r="D60" s="161" t="s">
        <v>170</v>
      </c>
      <c r="E60" s="165">
        <v>40.090000000000003</v>
      </c>
      <c r="F60" s="167"/>
      <c r="G60" s="167"/>
      <c r="H60" s="167">
        <v>125.95</v>
      </c>
      <c r="I60" s="167">
        <f t="shared" si="24"/>
        <v>5049.34</v>
      </c>
      <c r="J60" s="167">
        <v>24.549999999999997</v>
      </c>
      <c r="K60" s="167">
        <f t="shared" si="25"/>
        <v>984.21</v>
      </c>
      <c r="L60" s="167">
        <v>21</v>
      </c>
      <c r="M60" s="167">
        <f t="shared" si="26"/>
        <v>0</v>
      </c>
      <c r="N60" s="161">
        <v>0.32250000000000001</v>
      </c>
      <c r="O60" s="161">
        <f t="shared" si="27"/>
        <v>12.929029999999999</v>
      </c>
      <c r="P60" s="161">
        <v>0</v>
      </c>
      <c r="Q60" s="161">
        <f t="shared" si="28"/>
        <v>0</v>
      </c>
      <c r="R60" s="161"/>
      <c r="S60" s="161"/>
      <c r="T60" s="162">
        <v>2.5999999999999999E-2</v>
      </c>
      <c r="U60" s="161">
        <f t="shared" si="29"/>
        <v>1.04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153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52">
        <v>49</v>
      </c>
      <c r="B61" s="159" t="s">
        <v>239</v>
      </c>
      <c r="C61" s="182" t="s">
        <v>240</v>
      </c>
      <c r="D61" s="161" t="s">
        <v>170</v>
      </c>
      <c r="E61" s="165">
        <v>84.65</v>
      </c>
      <c r="F61" s="167"/>
      <c r="G61" s="167"/>
      <c r="H61" s="167">
        <v>112.97</v>
      </c>
      <c r="I61" s="167">
        <f t="shared" si="24"/>
        <v>9562.91</v>
      </c>
      <c r="J61" s="167">
        <v>21.53</v>
      </c>
      <c r="K61" s="167">
        <f t="shared" si="25"/>
        <v>1822.51</v>
      </c>
      <c r="L61" s="167">
        <v>21</v>
      </c>
      <c r="M61" s="167">
        <f t="shared" si="26"/>
        <v>0</v>
      </c>
      <c r="N61" s="161">
        <v>0.28799999999999998</v>
      </c>
      <c r="O61" s="161">
        <f t="shared" si="27"/>
        <v>24.379200000000001</v>
      </c>
      <c r="P61" s="161">
        <v>0</v>
      </c>
      <c r="Q61" s="161">
        <f t="shared" si="28"/>
        <v>0</v>
      </c>
      <c r="R61" s="161"/>
      <c r="S61" s="161"/>
      <c r="T61" s="162">
        <v>2.3E-2</v>
      </c>
      <c r="U61" s="161">
        <f t="shared" si="29"/>
        <v>1.95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153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50</v>
      </c>
      <c r="B62" s="159" t="s">
        <v>241</v>
      </c>
      <c r="C62" s="182" t="s">
        <v>242</v>
      </c>
      <c r="D62" s="161" t="s">
        <v>170</v>
      </c>
      <c r="E62" s="165">
        <v>44.56</v>
      </c>
      <c r="F62" s="167"/>
      <c r="G62" s="167"/>
      <c r="H62" s="167">
        <v>39.130000000000003</v>
      </c>
      <c r="I62" s="167">
        <f t="shared" si="24"/>
        <v>1743.63</v>
      </c>
      <c r="J62" s="167">
        <v>215.87</v>
      </c>
      <c r="K62" s="167">
        <f t="shared" si="25"/>
        <v>9619.17</v>
      </c>
      <c r="L62" s="167">
        <v>21</v>
      </c>
      <c r="M62" s="167">
        <f t="shared" si="26"/>
        <v>0</v>
      </c>
      <c r="N62" s="161">
        <v>7.3899999999999993E-2</v>
      </c>
      <c r="O62" s="161">
        <f t="shared" si="27"/>
        <v>3.29298</v>
      </c>
      <c r="P62" s="161">
        <v>0</v>
      </c>
      <c r="Q62" s="161">
        <f t="shared" si="28"/>
        <v>0</v>
      </c>
      <c r="R62" s="161"/>
      <c r="S62" s="161"/>
      <c r="T62" s="162">
        <v>0.45200000000000001</v>
      </c>
      <c r="U62" s="161">
        <f t="shared" si="29"/>
        <v>20.14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153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51</v>
      </c>
      <c r="B63" s="159" t="s">
        <v>243</v>
      </c>
      <c r="C63" s="182" t="s">
        <v>244</v>
      </c>
      <c r="D63" s="161" t="s">
        <v>170</v>
      </c>
      <c r="E63" s="165">
        <v>40.090000000000003</v>
      </c>
      <c r="F63" s="167"/>
      <c r="G63" s="167"/>
      <c r="H63" s="167">
        <v>39.130000000000003</v>
      </c>
      <c r="I63" s="167">
        <f t="shared" si="24"/>
        <v>1568.72</v>
      </c>
      <c r="J63" s="167">
        <v>228.87</v>
      </c>
      <c r="K63" s="167">
        <f t="shared" si="25"/>
        <v>9175.4</v>
      </c>
      <c r="L63" s="167">
        <v>21</v>
      </c>
      <c r="M63" s="167">
        <f t="shared" si="26"/>
        <v>0</v>
      </c>
      <c r="N63" s="161">
        <v>7.3899999999999993E-2</v>
      </c>
      <c r="O63" s="161">
        <f t="shared" si="27"/>
        <v>2.96265</v>
      </c>
      <c r="P63" s="161">
        <v>0</v>
      </c>
      <c r="Q63" s="161">
        <f t="shared" si="28"/>
        <v>0</v>
      </c>
      <c r="R63" s="161"/>
      <c r="S63" s="161"/>
      <c r="T63" s="162">
        <v>0.47799999999999998</v>
      </c>
      <c r="U63" s="161">
        <f t="shared" si="29"/>
        <v>19.16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153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52</v>
      </c>
      <c r="B64" s="159" t="s">
        <v>245</v>
      </c>
      <c r="C64" s="182" t="s">
        <v>246</v>
      </c>
      <c r="D64" s="161" t="s">
        <v>203</v>
      </c>
      <c r="E64" s="165">
        <v>17.5</v>
      </c>
      <c r="F64" s="167"/>
      <c r="G64" s="167"/>
      <c r="H64" s="167">
        <v>13.15</v>
      </c>
      <c r="I64" s="167">
        <f t="shared" si="24"/>
        <v>230.13</v>
      </c>
      <c r="J64" s="167">
        <v>215.35</v>
      </c>
      <c r="K64" s="167">
        <f t="shared" si="25"/>
        <v>3768.63</v>
      </c>
      <c r="L64" s="167">
        <v>21</v>
      </c>
      <c r="M64" s="167">
        <f t="shared" si="26"/>
        <v>0</v>
      </c>
      <c r="N64" s="161">
        <v>3.3E-4</v>
      </c>
      <c r="O64" s="161">
        <f t="shared" si="27"/>
        <v>5.7800000000000004E-3</v>
      </c>
      <c r="P64" s="161">
        <v>0</v>
      </c>
      <c r="Q64" s="161">
        <f t="shared" si="28"/>
        <v>0</v>
      </c>
      <c r="R64" s="161"/>
      <c r="S64" s="161"/>
      <c r="T64" s="162">
        <v>0.41</v>
      </c>
      <c r="U64" s="161">
        <f t="shared" si="29"/>
        <v>7.18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153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53</v>
      </c>
      <c r="B65" s="159" t="s">
        <v>247</v>
      </c>
      <c r="C65" s="182" t="s">
        <v>248</v>
      </c>
      <c r="D65" s="161" t="s">
        <v>203</v>
      </c>
      <c r="E65" s="165">
        <v>3</v>
      </c>
      <c r="F65" s="167"/>
      <c r="G65" s="167"/>
      <c r="H65" s="167">
        <v>14.37</v>
      </c>
      <c r="I65" s="167">
        <f t="shared" si="24"/>
        <v>43.11</v>
      </c>
      <c r="J65" s="167">
        <v>226.63</v>
      </c>
      <c r="K65" s="167">
        <f t="shared" si="25"/>
        <v>679.89</v>
      </c>
      <c r="L65" s="167">
        <v>21</v>
      </c>
      <c r="M65" s="167">
        <f t="shared" si="26"/>
        <v>0</v>
      </c>
      <c r="N65" s="161">
        <v>3.6000000000000002E-4</v>
      </c>
      <c r="O65" s="161">
        <f t="shared" si="27"/>
        <v>1.08E-3</v>
      </c>
      <c r="P65" s="161">
        <v>0</v>
      </c>
      <c r="Q65" s="161">
        <f t="shared" si="28"/>
        <v>0</v>
      </c>
      <c r="R65" s="161"/>
      <c r="S65" s="161"/>
      <c r="T65" s="162">
        <v>0.43</v>
      </c>
      <c r="U65" s="161">
        <f t="shared" si="29"/>
        <v>1.29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153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x14ac:dyDescent="0.2">
      <c r="A66" s="153" t="s">
        <v>148</v>
      </c>
      <c r="B66" s="160" t="s">
        <v>71</v>
      </c>
      <c r="C66" s="183" t="s">
        <v>72</v>
      </c>
      <c r="D66" s="163"/>
      <c r="E66" s="166"/>
      <c r="F66" s="168"/>
      <c r="G66" s="168"/>
      <c r="H66" s="168"/>
      <c r="I66" s="168">
        <f>SUM(I67:I70)</f>
        <v>57053.39</v>
      </c>
      <c r="J66" s="168"/>
      <c r="K66" s="168">
        <f>SUM(K67:K70)</f>
        <v>365204.61</v>
      </c>
      <c r="L66" s="168"/>
      <c r="M66" s="168">
        <f>SUM(M67:M70)</f>
        <v>0</v>
      </c>
      <c r="N66" s="163"/>
      <c r="O66" s="163">
        <f>SUM(O67:O70)</f>
        <v>22.673589999999997</v>
      </c>
      <c r="P66" s="163"/>
      <c r="Q66" s="163">
        <f>SUM(Q67:Q70)</f>
        <v>0</v>
      </c>
      <c r="R66" s="163"/>
      <c r="S66" s="163"/>
      <c r="T66" s="164"/>
      <c r="U66" s="163">
        <f>SUM(U67:U70)</f>
        <v>670.05</v>
      </c>
      <c r="AE66" t="s">
        <v>149</v>
      </c>
    </row>
    <row r="67" spans="1:60" outlineLevel="1" x14ac:dyDescent="0.2">
      <c r="A67" s="152">
        <v>54</v>
      </c>
      <c r="B67" s="159" t="s">
        <v>249</v>
      </c>
      <c r="C67" s="182" t="s">
        <v>250</v>
      </c>
      <c r="D67" s="161" t="s">
        <v>170</v>
      </c>
      <c r="E67" s="165">
        <v>97</v>
      </c>
      <c r="F67" s="167"/>
      <c r="G67" s="167"/>
      <c r="H67" s="167">
        <v>62.8</v>
      </c>
      <c r="I67" s="167">
        <f>ROUND(E67*H67,2)</f>
        <v>6091.6</v>
      </c>
      <c r="J67" s="167">
        <v>519.20000000000005</v>
      </c>
      <c r="K67" s="167">
        <f>ROUND(E67*J67,2)</f>
        <v>50362.400000000001</v>
      </c>
      <c r="L67" s="167">
        <v>21</v>
      </c>
      <c r="M67" s="167">
        <f>G67*(1+L67/100)</f>
        <v>0</v>
      </c>
      <c r="N67" s="161">
        <v>4.0500000000000001E-2</v>
      </c>
      <c r="O67" s="161">
        <f>ROUND(E67*N67,5)</f>
        <v>3.9285000000000001</v>
      </c>
      <c r="P67" s="161">
        <v>0</v>
      </c>
      <c r="Q67" s="161">
        <f>ROUND(E67*P67,5)</f>
        <v>0</v>
      </c>
      <c r="R67" s="161"/>
      <c r="S67" s="161"/>
      <c r="T67" s="162">
        <v>1.0973999999999999</v>
      </c>
      <c r="U67" s="161">
        <f>ROUND(E67*T67,2)</f>
        <v>106.45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153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52">
        <v>55</v>
      </c>
      <c r="B68" s="159" t="s">
        <v>251</v>
      </c>
      <c r="C68" s="182" t="s">
        <v>252</v>
      </c>
      <c r="D68" s="161" t="s">
        <v>170</v>
      </c>
      <c r="E68" s="165">
        <v>97</v>
      </c>
      <c r="F68" s="167"/>
      <c r="G68" s="167"/>
      <c r="H68" s="167">
        <v>71.87</v>
      </c>
      <c r="I68" s="167">
        <f>ROUND(E68*H68,2)</f>
        <v>6971.39</v>
      </c>
      <c r="J68" s="167">
        <v>233.13</v>
      </c>
      <c r="K68" s="167">
        <f>ROUND(E68*J68,2)</f>
        <v>22613.61</v>
      </c>
      <c r="L68" s="167">
        <v>21</v>
      </c>
      <c r="M68" s="167">
        <f>G68*(1+L68/100)</f>
        <v>0</v>
      </c>
      <c r="N68" s="161">
        <v>4.1099999999999999E-3</v>
      </c>
      <c r="O68" s="161">
        <f>ROUND(E68*N68,5)</f>
        <v>0.39867000000000002</v>
      </c>
      <c r="P68" s="161">
        <v>0</v>
      </c>
      <c r="Q68" s="161">
        <f>ROUND(E68*P68,5)</f>
        <v>0</v>
      </c>
      <c r="R68" s="161"/>
      <c r="S68" s="161"/>
      <c r="T68" s="162">
        <v>0.48399999999999999</v>
      </c>
      <c r="U68" s="161">
        <f>ROUND(E68*T68,2)</f>
        <v>46.95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153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>
        <v>56</v>
      </c>
      <c r="B69" s="159" t="s">
        <v>253</v>
      </c>
      <c r="C69" s="182" t="s">
        <v>254</v>
      </c>
      <c r="D69" s="161" t="s">
        <v>170</v>
      </c>
      <c r="E69" s="165">
        <v>466</v>
      </c>
      <c r="F69" s="167"/>
      <c r="G69" s="167"/>
      <c r="H69" s="167">
        <v>32.799999999999997</v>
      </c>
      <c r="I69" s="167">
        <f>ROUND(E69*H69,2)</f>
        <v>15284.8</v>
      </c>
      <c r="J69" s="167">
        <v>451.2</v>
      </c>
      <c r="K69" s="167">
        <f>ROUND(E69*J69,2)</f>
        <v>210259.20000000001</v>
      </c>
      <c r="L69" s="167">
        <v>21</v>
      </c>
      <c r="M69" s="167">
        <f>G69*(1+L69/100)</f>
        <v>0</v>
      </c>
      <c r="N69" s="161">
        <v>3.5700000000000003E-2</v>
      </c>
      <c r="O69" s="161">
        <f>ROUND(E69*N69,5)</f>
        <v>16.636199999999999</v>
      </c>
      <c r="P69" s="161">
        <v>0</v>
      </c>
      <c r="Q69" s="161">
        <f>ROUND(E69*P69,5)</f>
        <v>0</v>
      </c>
      <c r="R69" s="161"/>
      <c r="S69" s="161"/>
      <c r="T69" s="162">
        <v>0.74670000000000003</v>
      </c>
      <c r="U69" s="161">
        <f>ROUND(E69*T69,2)</f>
        <v>347.96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153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52">
        <v>57</v>
      </c>
      <c r="B70" s="159" t="s">
        <v>255</v>
      </c>
      <c r="C70" s="182" t="s">
        <v>256</v>
      </c>
      <c r="D70" s="161" t="s">
        <v>170</v>
      </c>
      <c r="E70" s="165">
        <v>466</v>
      </c>
      <c r="F70" s="167"/>
      <c r="G70" s="167"/>
      <c r="H70" s="167">
        <v>61.6</v>
      </c>
      <c r="I70" s="167">
        <f>ROUND(E70*H70,2)</f>
        <v>28705.599999999999</v>
      </c>
      <c r="J70" s="167">
        <v>175.9</v>
      </c>
      <c r="K70" s="167">
        <f>ROUND(E70*J70,2)</f>
        <v>81969.399999999994</v>
      </c>
      <c r="L70" s="167">
        <v>21</v>
      </c>
      <c r="M70" s="167">
        <f>G70*(1+L70/100)</f>
        <v>0</v>
      </c>
      <c r="N70" s="161">
        <v>3.6700000000000001E-3</v>
      </c>
      <c r="O70" s="161">
        <f>ROUND(E70*N70,5)</f>
        <v>1.7102200000000001</v>
      </c>
      <c r="P70" s="161">
        <v>0</v>
      </c>
      <c r="Q70" s="161">
        <f>ROUND(E70*P70,5)</f>
        <v>0</v>
      </c>
      <c r="R70" s="161"/>
      <c r="S70" s="161"/>
      <c r="T70" s="162">
        <v>0.36199999999999999</v>
      </c>
      <c r="U70" s="161">
        <f>ROUND(E70*T70,2)</f>
        <v>168.69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153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x14ac:dyDescent="0.2">
      <c r="A71" s="153" t="s">
        <v>148</v>
      </c>
      <c r="B71" s="160" t="s">
        <v>73</v>
      </c>
      <c r="C71" s="183" t="s">
        <v>74</v>
      </c>
      <c r="D71" s="163"/>
      <c r="E71" s="166"/>
      <c r="F71" s="168"/>
      <c r="G71" s="168"/>
      <c r="H71" s="168"/>
      <c r="I71" s="168">
        <f>SUM(I72:I73)</f>
        <v>54024.319999999992</v>
      </c>
      <c r="J71" s="168"/>
      <c r="K71" s="168">
        <f>SUM(K72:K73)</f>
        <v>138795.68</v>
      </c>
      <c r="L71" s="168"/>
      <c r="M71" s="168">
        <f>SUM(M72:M73)</f>
        <v>0</v>
      </c>
      <c r="N71" s="163"/>
      <c r="O71" s="163">
        <f>SUM(O72:O73)</f>
        <v>9.7761599999999991</v>
      </c>
      <c r="P71" s="163"/>
      <c r="Q71" s="163">
        <f>SUM(Q72:Q73)</f>
        <v>0</v>
      </c>
      <c r="R71" s="163"/>
      <c r="S71" s="163"/>
      <c r="T71" s="164"/>
      <c r="U71" s="163">
        <f>SUM(U72:U73)</f>
        <v>339.52</v>
      </c>
      <c r="AE71" t="s">
        <v>149</v>
      </c>
    </row>
    <row r="72" spans="1:60" outlineLevel="1" x14ac:dyDescent="0.2">
      <c r="A72" s="152">
        <v>58</v>
      </c>
      <c r="B72" s="159" t="s">
        <v>257</v>
      </c>
      <c r="C72" s="182" t="s">
        <v>258</v>
      </c>
      <c r="D72" s="161" t="s">
        <v>170</v>
      </c>
      <c r="E72" s="165">
        <v>248</v>
      </c>
      <c r="F72" s="167"/>
      <c r="G72" s="167"/>
      <c r="H72" s="167">
        <v>156.24</v>
      </c>
      <c r="I72" s="167">
        <f>ROUND(E72*H72,2)</f>
        <v>38747.519999999997</v>
      </c>
      <c r="J72" s="167">
        <v>383.76</v>
      </c>
      <c r="K72" s="167">
        <f>ROUND(E72*J72,2)</f>
        <v>95172.479999999996</v>
      </c>
      <c r="L72" s="167">
        <v>21</v>
      </c>
      <c r="M72" s="167">
        <f>G72*(1+L72/100)</f>
        <v>0</v>
      </c>
      <c r="N72" s="161">
        <v>3.5749999999999997E-2</v>
      </c>
      <c r="O72" s="161">
        <f>ROUND(E72*N72,5)</f>
        <v>8.8659999999999997</v>
      </c>
      <c r="P72" s="161">
        <v>0</v>
      </c>
      <c r="Q72" s="161">
        <f>ROUND(E72*P72,5)</f>
        <v>0</v>
      </c>
      <c r="R72" s="161"/>
      <c r="S72" s="161"/>
      <c r="T72" s="162">
        <v>1.0069999999999999</v>
      </c>
      <c r="U72" s="161">
        <f>ROUND(E72*T72,2)</f>
        <v>249.74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153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52">
        <v>59</v>
      </c>
      <c r="B73" s="159" t="s">
        <v>259</v>
      </c>
      <c r="C73" s="182" t="s">
        <v>256</v>
      </c>
      <c r="D73" s="161" t="s">
        <v>170</v>
      </c>
      <c r="E73" s="165">
        <v>248</v>
      </c>
      <c r="F73" s="167"/>
      <c r="G73" s="167"/>
      <c r="H73" s="167">
        <v>61.6</v>
      </c>
      <c r="I73" s="167">
        <f>ROUND(E73*H73,2)</f>
        <v>15276.8</v>
      </c>
      <c r="J73" s="167">
        <v>175.9</v>
      </c>
      <c r="K73" s="167">
        <f>ROUND(E73*J73,2)</f>
        <v>43623.199999999997</v>
      </c>
      <c r="L73" s="167">
        <v>21</v>
      </c>
      <c r="M73" s="167">
        <f>G73*(1+L73/100)</f>
        <v>0</v>
      </c>
      <c r="N73" s="161">
        <v>3.6700000000000001E-3</v>
      </c>
      <c r="O73" s="161">
        <f>ROUND(E73*N73,5)</f>
        <v>0.91015999999999997</v>
      </c>
      <c r="P73" s="161">
        <v>0</v>
      </c>
      <c r="Q73" s="161">
        <f>ROUND(E73*P73,5)</f>
        <v>0</v>
      </c>
      <c r="R73" s="161"/>
      <c r="S73" s="161"/>
      <c r="T73" s="162">
        <v>0.36199999999999999</v>
      </c>
      <c r="U73" s="161">
        <f>ROUND(E73*T73,2)</f>
        <v>89.78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153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x14ac:dyDescent="0.2">
      <c r="A74" s="153" t="s">
        <v>148</v>
      </c>
      <c r="B74" s="160" t="s">
        <v>75</v>
      </c>
      <c r="C74" s="183" t="s">
        <v>76</v>
      </c>
      <c r="D74" s="163"/>
      <c r="E74" s="166"/>
      <c r="F74" s="168"/>
      <c r="G74" s="168"/>
      <c r="H74" s="168"/>
      <c r="I74" s="168">
        <f>SUM(I75:I77)</f>
        <v>44056.04</v>
      </c>
      <c r="J74" s="168"/>
      <c r="K74" s="168">
        <f>SUM(K75:K77)</f>
        <v>16542.96</v>
      </c>
      <c r="L74" s="168"/>
      <c r="M74" s="168">
        <f>SUM(M75:M77)</f>
        <v>0</v>
      </c>
      <c r="N74" s="163"/>
      <c r="O74" s="163">
        <f>SUM(O75:O77)</f>
        <v>30.12894</v>
      </c>
      <c r="P74" s="163"/>
      <c r="Q74" s="163">
        <f>SUM(Q75:Q77)</f>
        <v>0</v>
      </c>
      <c r="R74" s="163"/>
      <c r="S74" s="163"/>
      <c r="T74" s="164"/>
      <c r="U74" s="163">
        <f>SUM(U75:U77)</f>
        <v>41.160000000000004</v>
      </c>
      <c r="AE74" t="s">
        <v>149</v>
      </c>
    </row>
    <row r="75" spans="1:60" ht="22.5" outlineLevel="1" x14ac:dyDescent="0.2">
      <c r="A75" s="152">
        <v>60</v>
      </c>
      <c r="B75" s="159" t="s">
        <v>260</v>
      </c>
      <c r="C75" s="182" t="s">
        <v>261</v>
      </c>
      <c r="D75" s="161" t="s">
        <v>152</v>
      </c>
      <c r="E75" s="165">
        <v>4.0999999999999996</v>
      </c>
      <c r="F75" s="167"/>
      <c r="G75" s="167"/>
      <c r="H75" s="167">
        <v>2390.8200000000002</v>
      </c>
      <c r="I75" s="167">
        <f>ROUND(E75*H75,2)</f>
        <v>9802.36</v>
      </c>
      <c r="J75" s="167">
        <v>1254.1799999999998</v>
      </c>
      <c r="K75" s="167">
        <f>ROUND(E75*J75,2)</f>
        <v>5142.1400000000003</v>
      </c>
      <c r="L75" s="167">
        <v>21</v>
      </c>
      <c r="M75" s="167">
        <f>G75*(1+L75/100)</f>
        <v>0</v>
      </c>
      <c r="N75" s="161">
        <v>2.5249999999999999</v>
      </c>
      <c r="O75" s="161">
        <f>ROUND(E75*N75,5)</f>
        <v>10.352499999999999</v>
      </c>
      <c r="P75" s="161">
        <v>0</v>
      </c>
      <c r="Q75" s="161">
        <f>ROUND(E75*P75,5)</f>
        <v>0</v>
      </c>
      <c r="R75" s="161"/>
      <c r="S75" s="161"/>
      <c r="T75" s="162">
        <v>3.2130000000000001</v>
      </c>
      <c r="U75" s="161">
        <f>ROUND(E75*T75,2)</f>
        <v>13.17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153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52">
        <v>61</v>
      </c>
      <c r="B76" s="159" t="s">
        <v>262</v>
      </c>
      <c r="C76" s="182" t="s">
        <v>263</v>
      </c>
      <c r="D76" s="161" t="s">
        <v>152</v>
      </c>
      <c r="E76" s="165">
        <v>7.6</v>
      </c>
      <c r="F76" s="167"/>
      <c r="G76" s="167"/>
      <c r="H76" s="167">
        <v>2418.86</v>
      </c>
      <c r="I76" s="167">
        <f>ROUND(E76*H76,2)</f>
        <v>18383.34</v>
      </c>
      <c r="J76" s="167">
        <v>1001.1399999999999</v>
      </c>
      <c r="K76" s="167">
        <f>ROUND(E76*J76,2)</f>
        <v>7608.66</v>
      </c>
      <c r="L76" s="167">
        <v>21</v>
      </c>
      <c r="M76" s="167">
        <f>G76*(1+L76/100)</f>
        <v>0</v>
      </c>
      <c r="N76" s="161">
        <v>2.5249999999999999</v>
      </c>
      <c r="O76" s="161">
        <f>ROUND(E76*N76,5)</f>
        <v>19.190000000000001</v>
      </c>
      <c r="P76" s="161">
        <v>0</v>
      </c>
      <c r="Q76" s="161">
        <f>ROUND(E76*P76,5)</f>
        <v>0</v>
      </c>
      <c r="R76" s="161"/>
      <c r="S76" s="161"/>
      <c r="T76" s="162">
        <v>2.58</v>
      </c>
      <c r="U76" s="161">
        <f>ROUND(E76*T76,2)</f>
        <v>19.61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153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52">
        <v>62</v>
      </c>
      <c r="B77" s="159" t="s">
        <v>264</v>
      </c>
      <c r="C77" s="182" t="s">
        <v>265</v>
      </c>
      <c r="D77" s="161" t="s">
        <v>181</v>
      </c>
      <c r="E77" s="165">
        <v>0.55000000000000004</v>
      </c>
      <c r="F77" s="167"/>
      <c r="G77" s="167"/>
      <c r="H77" s="167">
        <v>28855.16</v>
      </c>
      <c r="I77" s="167">
        <f>ROUND(E77*H77,2)</f>
        <v>15870.34</v>
      </c>
      <c r="J77" s="167">
        <v>6894.84</v>
      </c>
      <c r="K77" s="167">
        <f>ROUND(E77*J77,2)</f>
        <v>3792.16</v>
      </c>
      <c r="L77" s="167">
        <v>21</v>
      </c>
      <c r="M77" s="167">
        <f>G77*(1+L77/100)</f>
        <v>0</v>
      </c>
      <c r="N77" s="161">
        <v>1.0662499999999999</v>
      </c>
      <c r="O77" s="161">
        <f>ROUND(E77*N77,5)</f>
        <v>0.58643999999999996</v>
      </c>
      <c r="P77" s="161">
        <v>0</v>
      </c>
      <c r="Q77" s="161">
        <f>ROUND(E77*P77,5)</f>
        <v>0</v>
      </c>
      <c r="R77" s="161"/>
      <c r="S77" s="161"/>
      <c r="T77" s="162">
        <v>15.231</v>
      </c>
      <c r="U77" s="161">
        <f>ROUND(E77*T77,2)</f>
        <v>8.3800000000000008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153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x14ac:dyDescent="0.2">
      <c r="A78" s="153" t="s">
        <v>148</v>
      </c>
      <c r="B78" s="160" t="s">
        <v>77</v>
      </c>
      <c r="C78" s="183" t="s">
        <v>78</v>
      </c>
      <c r="D78" s="163"/>
      <c r="E78" s="166"/>
      <c r="F78" s="168"/>
      <c r="G78" s="168"/>
      <c r="H78" s="168"/>
      <c r="I78" s="168">
        <f>SUM(I79:I84)</f>
        <v>36044.720000000001</v>
      </c>
      <c r="J78" s="168"/>
      <c r="K78" s="168">
        <f>SUM(K79:K84)</f>
        <v>86858.28</v>
      </c>
      <c r="L78" s="168"/>
      <c r="M78" s="168">
        <f>SUM(M79:M84)</f>
        <v>0</v>
      </c>
      <c r="N78" s="163"/>
      <c r="O78" s="163">
        <f>SUM(O79:O84)</f>
        <v>0.60117000000000009</v>
      </c>
      <c r="P78" s="163"/>
      <c r="Q78" s="163">
        <f>SUM(Q79:Q84)</f>
        <v>0</v>
      </c>
      <c r="R78" s="163"/>
      <c r="S78" s="163"/>
      <c r="T78" s="164"/>
      <c r="U78" s="163">
        <f>SUM(U79:U84)</f>
        <v>34.26</v>
      </c>
      <c r="AE78" t="s">
        <v>149</v>
      </c>
    </row>
    <row r="79" spans="1:60" ht="22.5" outlineLevel="1" x14ac:dyDescent="0.2">
      <c r="A79" s="152">
        <v>63</v>
      </c>
      <c r="B79" s="159" t="s">
        <v>266</v>
      </c>
      <c r="C79" s="182" t="s">
        <v>267</v>
      </c>
      <c r="D79" s="161" t="s">
        <v>207</v>
      </c>
      <c r="E79" s="165">
        <v>2</v>
      </c>
      <c r="F79" s="167"/>
      <c r="G79" s="167"/>
      <c r="H79" s="167">
        <v>6792.92</v>
      </c>
      <c r="I79" s="167">
        <f t="shared" ref="I79:I84" si="30">ROUND(E79*H79,2)</f>
        <v>13585.84</v>
      </c>
      <c r="J79" s="167">
        <v>707.07999999999993</v>
      </c>
      <c r="K79" s="167">
        <f t="shared" ref="K79:K84" si="31">ROUND(E79*J79,2)</f>
        <v>1414.16</v>
      </c>
      <c r="L79" s="167">
        <v>21</v>
      </c>
      <c r="M79" s="167">
        <f t="shared" ref="M79:M84" si="32">G79*(1+L79/100)</f>
        <v>0</v>
      </c>
      <c r="N79" s="161">
        <v>3.4250000000000003E-2</v>
      </c>
      <c r="O79" s="161">
        <f t="shared" ref="O79:O84" si="33">ROUND(E79*N79,5)</f>
        <v>6.8500000000000005E-2</v>
      </c>
      <c r="P79" s="161">
        <v>0</v>
      </c>
      <c r="Q79" s="161">
        <f t="shared" ref="Q79:Q84" si="34">ROUND(E79*P79,5)</f>
        <v>0</v>
      </c>
      <c r="R79" s="161"/>
      <c r="S79" s="161"/>
      <c r="T79" s="162">
        <v>1.5</v>
      </c>
      <c r="U79" s="161">
        <f t="shared" ref="U79:U84" si="35">ROUND(E79*T79,2)</f>
        <v>3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153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52">
        <v>64</v>
      </c>
      <c r="B80" s="159" t="s">
        <v>268</v>
      </c>
      <c r="C80" s="182" t="s">
        <v>269</v>
      </c>
      <c r="D80" s="161" t="s">
        <v>207</v>
      </c>
      <c r="E80" s="165">
        <v>1</v>
      </c>
      <c r="F80" s="167"/>
      <c r="G80" s="167"/>
      <c r="H80" s="167">
        <v>7697.92</v>
      </c>
      <c r="I80" s="167">
        <f t="shared" si="30"/>
        <v>7697.92</v>
      </c>
      <c r="J80" s="167">
        <v>707.07999999999993</v>
      </c>
      <c r="K80" s="167">
        <f t="shared" si="31"/>
        <v>707.08</v>
      </c>
      <c r="L80" s="167">
        <v>21</v>
      </c>
      <c r="M80" s="167">
        <f t="shared" si="32"/>
        <v>0</v>
      </c>
      <c r="N80" s="161">
        <v>4.2750000000000003E-2</v>
      </c>
      <c r="O80" s="161">
        <f t="shared" si="33"/>
        <v>4.2750000000000003E-2</v>
      </c>
      <c r="P80" s="161">
        <v>0</v>
      </c>
      <c r="Q80" s="161">
        <f t="shared" si="34"/>
        <v>0</v>
      </c>
      <c r="R80" s="161"/>
      <c r="S80" s="161"/>
      <c r="T80" s="162">
        <v>1.5</v>
      </c>
      <c r="U80" s="161">
        <f t="shared" si="35"/>
        <v>1.5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153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52">
        <v>65</v>
      </c>
      <c r="B81" s="159" t="s">
        <v>270</v>
      </c>
      <c r="C81" s="182" t="s">
        <v>271</v>
      </c>
      <c r="D81" s="161" t="s">
        <v>207</v>
      </c>
      <c r="E81" s="165">
        <v>6</v>
      </c>
      <c r="F81" s="167"/>
      <c r="G81" s="167"/>
      <c r="H81" s="167">
        <v>898.81</v>
      </c>
      <c r="I81" s="167">
        <f t="shared" si="30"/>
        <v>5392.86</v>
      </c>
      <c r="J81" s="167">
        <v>847.19</v>
      </c>
      <c r="K81" s="167">
        <f t="shared" si="31"/>
        <v>5083.1400000000003</v>
      </c>
      <c r="L81" s="167">
        <v>21</v>
      </c>
      <c r="M81" s="167">
        <f t="shared" si="32"/>
        <v>0</v>
      </c>
      <c r="N81" s="161">
        <v>3.0269999999999998E-2</v>
      </c>
      <c r="O81" s="161">
        <f t="shared" si="33"/>
        <v>0.18162</v>
      </c>
      <c r="P81" s="161">
        <v>0</v>
      </c>
      <c r="Q81" s="161">
        <f t="shared" si="34"/>
        <v>0</v>
      </c>
      <c r="R81" s="161"/>
      <c r="S81" s="161"/>
      <c r="T81" s="162">
        <v>1.86</v>
      </c>
      <c r="U81" s="161">
        <f t="shared" si="35"/>
        <v>11.16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153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52">
        <v>66</v>
      </c>
      <c r="B82" s="159" t="s">
        <v>272</v>
      </c>
      <c r="C82" s="182" t="s">
        <v>273</v>
      </c>
      <c r="D82" s="161" t="s">
        <v>207</v>
      </c>
      <c r="E82" s="165">
        <v>8</v>
      </c>
      <c r="F82" s="167"/>
      <c r="G82" s="167"/>
      <c r="H82" s="167">
        <v>936.81</v>
      </c>
      <c r="I82" s="167">
        <f t="shared" si="30"/>
        <v>7494.48</v>
      </c>
      <c r="J82" s="167">
        <v>847.19</v>
      </c>
      <c r="K82" s="167">
        <f t="shared" si="31"/>
        <v>6777.52</v>
      </c>
      <c r="L82" s="167">
        <v>21</v>
      </c>
      <c r="M82" s="167">
        <f t="shared" si="32"/>
        <v>0</v>
      </c>
      <c r="N82" s="161">
        <v>3.083E-2</v>
      </c>
      <c r="O82" s="161">
        <f t="shared" si="33"/>
        <v>0.24664</v>
      </c>
      <c r="P82" s="161">
        <v>0</v>
      </c>
      <c r="Q82" s="161">
        <f t="shared" si="34"/>
        <v>0</v>
      </c>
      <c r="R82" s="161"/>
      <c r="S82" s="161"/>
      <c r="T82" s="162">
        <v>1.86</v>
      </c>
      <c r="U82" s="161">
        <f t="shared" si="35"/>
        <v>14.88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153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52">
        <v>67</v>
      </c>
      <c r="B83" s="159" t="s">
        <v>274</v>
      </c>
      <c r="C83" s="182" t="s">
        <v>275</v>
      </c>
      <c r="D83" s="161" t="s">
        <v>207</v>
      </c>
      <c r="E83" s="165">
        <v>1</v>
      </c>
      <c r="F83" s="167"/>
      <c r="G83" s="167"/>
      <c r="H83" s="167">
        <v>936.81</v>
      </c>
      <c r="I83" s="167">
        <f t="shared" si="30"/>
        <v>936.81</v>
      </c>
      <c r="J83" s="167">
        <v>28813.19</v>
      </c>
      <c r="K83" s="167">
        <f t="shared" si="31"/>
        <v>28813.19</v>
      </c>
      <c r="L83" s="167">
        <v>21</v>
      </c>
      <c r="M83" s="167">
        <f t="shared" si="32"/>
        <v>0</v>
      </c>
      <c r="N83" s="161">
        <v>3.083E-2</v>
      </c>
      <c r="O83" s="161">
        <f t="shared" si="33"/>
        <v>3.083E-2</v>
      </c>
      <c r="P83" s="161">
        <v>0</v>
      </c>
      <c r="Q83" s="161">
        <f t="shared" si="34"/>
        <v>0</v>
      </c>
      <c r="R83" s="161"/>
      <c r="S83" s="161"/>
      <c r="T83" s="162">
        <v>1.86</v>
      </c>
      <c r="U83" s="161">
        <f t="shared" si="35"/>
        <v>1.86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153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52">
        <v>68</v>
      </c>
      <c r="B84" s="159" t="s">
        <v>276</v>
      </c>
      <c r="C84" s="182" t="s">
        <v>277</v>
      </c>
      <c r="D84" s="161" t="s">
        <v>207</v>
      </c>
      <c r="E84" s="165">
        <v>1</v>
      </c>
      <c r="F84" s="167"/>
      <c r="G84" s="167"/>
      <c r="H84" s="167">
        <v>936.81</v>
      </c>
      <c r="I84" s="167">
        <f t="shared" si="30"/>
        <v>936.81</v>
      </c>
      <c r="J84" s="167">
        <v>44063.19</v>
      </c>
      <c r="K84" s="167">
        <f t="shared" si="31"/>
        <v>44063.19</v>
      </c>
      <c r="L84" s="167">
        <v>21</v>
      </c>
      <c r="M84" s="167">
        <f t="shared" si="32"/>
        <v>0</v>
      </c>
      <c r="N84" s="161">
        <v>3.083E-2</v>
      </c>
      <c r="O84" s="161">
        <f t="shared" si="33"/>
        <v>3.083E-2</v>
      </c>
      <c r="P84" s="161">
        <v>0</v>
      </c>
      <c r="Q84" s="161">
        <f t="shared" si="34"/>
        <v>0</v>
      </c>
      <c r="R84" s="161"/>
      <c r="S84" s="161"/>
      <c r="T84" s="162">
        <v>1.86</v>
      </c>
      <c r="U84" s="161">
        <f t="shared" si="35"/>
        <v>1.86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153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x14ac:dyDescent="0.2">
      <c r="A85" s="153" t="s">
        <v>148</v>
      </c>
      <c r="B85" s="160" t="s">
        <v>79</v>
      </c>
      <c r="C85" s="183" t="s">
        <v>80</v>
      </c>
      <c r="D85" s="163"/>
      <c r="E85" s="166"/>
      <c r="F85" s="168"/>
      <c r="G85" s="168"/>
      <c r="H85" s="168"/>
      <c r="I85" s="168">
        <f>SUM(I86:I88)</f>
        <v>27239.949999999997</v>
      </c>
      <c r="J85" s="168"/>
      <c r="K85" s="168">
        <f>SUM(K86:K88)</f>
        <v>1263.5999999999999</v>
      </c>
      <c r="L85" s="168"/>
      <c r="M85" s="168">
        <f>SUM(M86:M88)</f>
        <v>0</v>
      </c>
      <c r="N85" s="163"/>
      <c r="O85" s="163">
        <f>SUM(O86:O88)</f>
        <v>16.429400000000001</v>
      </c>
      <c r="P85" s="163"/>
      <c r="Q85" s="163">
        <f>SUM(Q86:Q88)</f>
        <v>0</v>
      </c>
      <c r="R85" s="163"/>
      <c r="S85" s="163"/>
      <c r="T85" s="164"/>
      <c r="U85" s="163">
        <f>SUM(U86:U88)</f>
        <v>2.8</v>
      </c>
      <c r="AE85" t="s">
        <v>149</v>
      </c>
    </row>
    <row r="86" spans="1:60" ht="22.5" outlineLevel="1" x14ac:dyDescent="0.2">
      <c r="A86" s="152">
        <v>69</v>
      </c>
      <c r="B86" s="159" t="s">
        <v>278</v>
      </c>
      <c r="C86" s="182" t="s">
        <v>279</v>
      </c>
      <c r="D86" s="161" t="s">
        <v>203</v>
      </c>
      <c r="E86" s="165">
        <v>20</v>
      </c>
      <c r="F86" s="167"/>
      <c r="G86" s="167"/>
      <c r="H86" s="167">
        <v>158.32</v>
      </c>
      <c r="I86" s="167">
        <f>ROUND(E86*H86,2)</f>
        <v>3166.4</v>
      </c>
      <c r="J86" s="167">
        <v>63.180000000000007</v>
      </c>
      <c r="K86" s="167">
        <f>ROUND(E86*J86,2)</f>
        <v>1263.5999999999999</v>
      </c>
      <c r="L86" s="167">
        <v>21</v>
      </c>
      <c r="M86" s="167">
        <f>G86*(1+L86/100)</f>
        <v>0</v>
      </c>
      <c r="N86" s="161">
        <v>0.12472</v>
      </c>
      <c r="O86" s="161">
        <f>ROUND(E86*N86,5)</f>
        <v>2.4944000000000002</v>
      </c>
      <c r="P86" s="161">
        <v>0</v>
      </c>
      <c r="Q86" s="161">
        <f>ROUND(E86*P86,5)</f>
        <v>0</v>
      </c>
      <c r="R86" s="161"/>
      <c r="S86" s="161"/>
      <c r="T86" s="162">
        <v>0.14000000000000001</v>
      </c>
      <c r="U86" s="161">
        <f>ROUND(E86*T86,2)</f>
        <v>2.8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153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52">
        <v>70</v>
      </c>
      <c r="B87" s="159" t="s">
        <v>280</v>
      </c>
      <c r="C87" s="182" t="s">
        <v>552</v>
      </c>
      <c r="D87" s="161" t="s">
        <v>170</v>
      </c>
      <c r="E87" s="165">
        <v>43.3</v>
      </c>
      <c r="F87" s="167"/>
      <c r="G87" s="167"/>
      <c r="H87" s="167">
        <v>300.5</v>
      </c>
      <c r="I87" s="167">
        <f>ROUND(E87*H87,2)</f>
        <v>13011.65</v>
      </c>
      <c r="J87" s="167">
        <v>0</v>
      </c>
      <c r="K87" s="167">
        <f>ROUND(E87*J87,2)</f>
        <v>0</v>
      </c>
      <c r="L87" s="167">
        <v>21</v>
      </c>
      <c r="M87" s="167">
        <f>G87*(1+L87/100)</f>
        <v>0</v>
      </c>
      <c r="N87" s="161">
        <v>0.17599999999999999</v>
      </c>
      <c r="O87" s="161">
        <f>ROUND(E87*N87,5)</f>
        <v>7.6208</v>
      </c>
      <c r="P87" s="161">
        <v>0</v>
      </c>
      <c r="Q87" s="161">
        <f>ROUND(E87*P87,5)</f>
        <v>0</v>
      </c>
      <c r="R87" s="161"/>
      <c r="S87" s="161"/>
      <c r="T87" s="162">
        <v>0</v>
      </c>
      <c r="U87" s="161">
        <f>ROUND(E87*T87,2)</f>
        <v>0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281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>
        <v>71</v>
      </c>
      <c r="B88" s="159" t="s">
        <v>282</v>
      </c>
      <c r="C88" s="182" t="s">
        <v>553</v>
      </c>
      <c r="D88" s="161" t="s">
        <v>170</v>
      </c>
      <c r="E88" s="165">
        <v>48.2</v>
      </c>
      <c r="F88" s="167"/>
      <c r="G88" s="167"/>
      <c r="H88" s="167">
        <v>229.5</v>
      </c>
      <c r="I88" s="167">
        <f>ROUND(E88*H88,2)</f>
        <v>11061.9</v>
      </c>
      <c r="J88" s="167">
        <v>0</v>
      </c>
      <c r="K88" s="167">
        <f>ROUND(E88*J88,2)</f>
        <v>0</v>
      </c>
      <c r="L88" s="167">
        <v>21</v>
      </c>
      <c r="M88" s="167">
        <f>G88*(1+L88/100)</f>
        <v>0</v>
      </c>
      <c r="N88" s="161">
        <v>0.13100000000000001</v>
      </c>
      <c r="O88" s="161">
        <f>ROUND(E88*N88,5)</f>
        <v>6.3141999999999996</v>
      </c>
      <c r="P88" s="161">
        <v>0</v>
      </c>
      <c r="Q88" s="161">
        <f>ROUND(E88*P88,5)</f>
        <v>0</v>
      </c>
      <c r="R88" s="161"/>
      <c r="S88" s="161"/>
      <c r="T88" s="162">
        <v>0</v>
      </c>
      <c r="U88" s="161">
        <f>ROUND(E88*T88,2)</f>
        <v>0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281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53" t="s">
        <v>148</v>
      </c>
      <c r="B89" s="160" t="s">
        <v>81</v>
      </c>
      <c r="C89" s="183" t="s">
        <v>82</v>
      </c>
      <c r="D89" s="163"/>
      <c r="E89" s="166"/>
      <c r="F89" s="168"/>
      <c r="G89" s="168"/>
      <c r="H89" s="168"/>
      <c r="I89" s="168">
        <f>SUM(I90:I90)</f>
        <v>1367.61</v>
      </c>
      <c r="J89" s="168"/>
      <c r="K89" s="168">
        <f>SUM(K90:K90)</f>
        <v>850.79</v>
      </c>
      <c r="L89" s="168"/>
      <c r="M89" s="168">
        <f>SUM(M90:M90)</f>
        <v>0</v>
      </c>
      <c r="N89" s="163"/>
      <c r="O89" s="163">
        <f>SUM(O90:O90)</f>
        <v>8.1799999999999998E-3</v>
      </c>
      <c r="P89" s="163"/>
      <c r="Q89" s="163">
        <f>SUM(Q90:Q90)</f>
        <v>0</v>
      </c>
      <c r="R89" s="163"/>
      <c r="S89" s="163"/>
      <c r="T89" s="164"/>
      <c r="U89" s="163">
        <f>SUM(U90:U90)</f>
        <v>1.88</v>
      </c>
      <c r="AE89" t="s">
        <v>149</v>
      </c>
    </row>
    <row r="90" spans="1:60" outlineLevel="1" x14ac:dyDescent="0.2">
      <c r="A90" s="152">
        <v>72</v>
      </c>
      <c r="B90" s="159" t="s">
        <v>283</v>
      </c>
      <c r="C90" s="182" t="s">
        <v>554</v>
      </c>
      <c r="D90" s="161" t="s">
        <v>170</v>
      </c>
      <c r="E90" s="165">
        <v>9.4</v>
      </c>
      <c r="F90" s="167"/>
      <c r="G90" s="167"/>
      <c r="H90" s="167">
        <v>145.49</v>
      </c>
      <c r="I90" s="167">
        <f>ROUND(E90*H90,2)</f>
        <v>1367.61</v>
      </c>
      <c r="J90" s="167">
        <v>90.509999999999991</v>
      </c>
      <c r="K90" s="167">
        <f>ROUND(E90*J90,2)</f>
        <v>850.79</v>
      </c>
      <c r="L90" s="167">
        <v>21</v>
      </c>
      <c r="M90" s="167">
        <f>G90*(1+L90/100)</f>
        <v>0</v>
      </c>
      <c r="N90" s="161">
        <v>8.7000000000000001E-4</v>
      </c>
      <c r="O90" s="161">
        <f>ROUND(E90*N90,5)</f>
        <v>8.1799999999999998E-3</v>
      </c>
      <c r="P90" s="161">
        <v>0</v>
      </c>
      <c r="Q90" s="161">
        <f>ROUND(E90*P90,5)</f>
        <v>0</v>
      </c>
      <c r="R90" s="161"/>
      <c r="S90" s="161"/>
      <c r="T90" s="162">
        <v>0.2</v>
      </c>
      <c r="U90" s="161">
        <f>ROUND(E90*T90,2)</f>
        <v>1.88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153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x14ac:dyDescent="0.2">
      <c r="A91" s="153" t="s">
        <v>148</v>
      </c>
      <c r="B91" s="160" t="s">
        <v>83</v>
      </c>
      <c r="C91" s="183" t="s">
        <v>84</v>
      </c>
      <c r="D91" s="163"/>
      <c r="E91" s="166"/>
      <c r="F91" s="168"/>
      <c r="G91" s="168"/>
      <c r="H91" s="168"/>
      <c r="I91" s="168">
        <f>SUM(I92:I92)</f>
        <v>232.52</v>
      </c>
      <c r="J91" s="168"/>
      <c r="K91" s="168">
        <f>SUM(K92:K92)</f>
        <v>18547.78</v>
      </c>
      <c r="L91" s="168"/>
      <c r="M91" s="168">
        <f>SUM(M92:M92)</f>
        <v>0</v>
      </c>
      <c r="N91" s="163"/>
      <c r="O91" s="163">
        <f>SUM(O92:O92)</f>
        <v>6.4999999999999997E-3</v>
      </c>
      <c r="P91" s="163"/>
      <c r="Q91" s="163">
        <f>SUM(Q92:Q92)</f>
        <v>0</v>
      </c>
      <c r="R91" s="163"/>
      <c r="S91" s="163"/>
      <c r="T91" s="164"/>
      <c r="U91" s="163">
        <f>SUM(U92:U92)</f>
        <v>50.08</v>
      </c>
      <c r="AE91" t="s">
        <v>149</v>
      </c>
    </row>
    <row r="92" spans="1:60" outlineLevel="1" x14ac:dyDescent="0.2">
      <c r="A92" s="152">
        <v>73</v>
      </c>
      <c r="B92" s="159" t="s">
        <v>284</v>
      </c>
      <c r="C92" s="182" t="s">
        <v>285</v>
      </c>
      <c r="D92" s="161" t="s">
        <v>170</v>
      </c>
      <c r="E92" s="165">
        <v>162.6</v>
      </c>
      <c r="F92" s="167"/>
      <c r="G92" s="167"/>
      <c r="H92" s="167">
        <v>1.43</v>
      </c>
      <c r="I92" s="167">
        <f>ROUND(E92*H92,2)</f>
        <v>232.52</v>
      </c>
      <c r="J92" s="167">
        <v>114.07</v>
      </c>
      <c r="K92" s="167">
        <f>ROUND(E92*J92,2)</f>
        <v>18547.78</v>
      </c>
      <c r="L92" s="167">
        <v>21</v>
      </c>
      <c r="M92" s="167">
        <f>G92*(1+L92/100)</f>
        <v>0</v>
      </c>
      <c r="N92" s="161">
        <v>4.0000000000000003E-5</v>
      </c>
      <c r="O92" s="161">
        <f>ROUND(E92*N92,5)</f>
        <v>6.4999999999999997E-3</v>
      </c>
      <c r="P92" s="161">
        <v>0</v>
      </c>
      <c r="Q92" s="161">
        <f>ROUND(E92*P92,5)</f>
        <v>0</v>
      </c>
      <c r="R92" s="161"/>
      <c r="S92" s="161"/>
      <c r="T92" s="162">
        <v>0.308</v>
      </c>
      <c r="U92" s="161">
        <f>ROUND(E92*T92,2)</f>
        <v>50.08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153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153" t="s">
        <v>148</v>
      </c>
      <c r="B93" s="160" t="s">
        <v>85</v>
      </c>
      <c r="C93" s="183" t="s">
        <v>86</v>
      </c>
      <c r="D93" s="163"/>
      <c r="E93" s="166"/>
      <c r="F93" s="168"/>
      <c r="G93" s="168"/>
      <c r="H93" s="168"/>
      <c r="I93" s="168">
        <f>SUM(I94:I106)</f>
        <v>570.95000000000005</v>
      </c>
      <c r="J93" s="168"/>
      <c r="K93" s="168">
        <f>SUM(K94:K106)</f>
        <v>60313.33</v>
      </c>
      <c r="L93" s="168"/>
      <c r="M93" s="168">
        <f>SUM(M94:M106)</f>
        <v>0</v>
      </c>
      <c r="N93" s="163"/>
      <c r="O93" s="163">
        <f>SUM(O94:O106)</f>
        <v>2.4309999999999998E-2</v>
      </c>
      <c r="P93" s="163"/>
      <c r="Q93" s="163">
        <f>SUM(Q94:Q106)</f>
        <v>16.584999999999994</v>
      </c>
      <c r="R93" s="163"/>
      <c r="S93" s="163"/>
      <c r="T93" s="164"/>
      <c r="U93" s="163">
        <f>SUM(U94:U106)</f>
        <v>24.569999999999997</v>
      </c>
      <c r="AE93" t="s">
        <v>149</v>
      </c>
    </row>
    <row r="94" spans="1:60" outlineLevel="1" x14ac:dyDescent="0.2">
      <c r="A94" s="152">
        <v>74</v>
      </c>
      <c r="B94" s="159" t="s">
        <v>286</v>
      </c>
      <c r="C94" s="182" t="s">
        <v>287</v>
      </c>
      <c r="D94" s="161" t="s">
        <v>170</v>
      </c>
      <c r="E94" s="165">
        <v>9</v>
      </c>
      <c r="F94" s="167"/>
      <c r="G94" s="167"/>
      <c r="H94" s="167">
        <v>15.84</v>
      </c>
      <c r="I94" s="167">
        <f t="shared" ref="I94:I103" si="36">ROUND(E94*H94,2)</f>
        <v>142.56</v>
      </c>
      <c r="J94" s="167">
        <v>142.66</v>
      </c>
      <c r="K94" s="167">
        <f t="shared" ref="K94:K103" si="37">ROUND(E94*J94,2)</f>
        <v>1283.94</v>
      </c>
      <c r="L94" s="167">
        <v>21</v>
      </c>
      <c r="M94" s="167">
        <f t="shared" ref="M94:M103" si="38">G94*(1+L94/100)</f>
        <v>0</v>
      </c>
      <c r="N94" s="161">
        <v>6.7000000000000002E-4</v>
      </c>
      <c r="O94" s="161">
        <f t="shared" ref="O94:O103" si="39">ROUND(E94*N94,5)</f>
        <v>6.0299999999999998E-3</v>
      </c>
      <c r="P94" s="161">
        <v>0.31900000000000001</v>
      </c>
      <c r="Q94" s="161">
        <f t="shared" ref="Q94:Q103" si="40">ROUND(E94*P94,5)</f>
        <v>2.871</v>
      </c>
      <c r="R94" s="161"/>
      <c r="S94" s="161"/>
      <c r="T94" s="162">
        <v>0.317</v>
      </c>
      <c r="U94" s="161">
        <f t="shared" ref="U94:U103" si="41">ROUND(E94*T94,2)</f>
        <v>2.85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153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>
        <v>75</v>
      </c>
      <c r="B95" s="159" t="s">
        <v>288</v>
      </c>
      <c r="C95" s="182" t="s">
        <v>289</v>
      </c>
      <c r="D95" s="161" t="s">
        <v>152</v>
      </c>
      <c r="E95" s="165">
        <v>7.23</v>
      </c>
      <c r="F95" s="167"/>
      <c r="G95" s="167"/>
      <c r="H95" s="167">
        <v>30.41</v>
      </c>
      <c r="I95" s="167">
        <f t="shared" si="36"/>
        <v>219.86</v>
      </c>
      <c r="J95" s="167">
        <v>755.59</v>
      </c>
      <c r="K95" s="167">
        <f t="shared" si="37"/>
        <v>5462.92</v>
      </c>
      <c r="L95" s="167">
        <v>21</v>
      </c>
      <c r="M95" s="167">
        <f t="shared" si="38"/>
        <v>0</v>
      </c>
      <c r="N95" s="161">
        <v>1.2800000000000001E-3</v>
      </c>
      <c r="O95" s="161">
        <f t="shared" si="39"/>
        <v>9.2499999999999995E-3</v>
      </c>
      <c r="P95" s="161">
        <v>1.8</v>
      </c>
      <c r="Q95" s="161">
        <f t="shared" si="40"/>
        <v>13.013999999999999</v>
      </c>
      <c r="R95" s="161"/>
      <c r="S95" s="161"/>
      <c r="T95" s="162">
        <v>1.52</v>
      </c>
      <c r="U95" s="161">
        <f t="shared" si="41"/>
        <v>10.99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153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>
        <v>76</v>
      </c>
      <c r="B96" s="159" t="s">
        <v>290</v>
      </c>
      <c r="C96" s="182" t="s">
        <v>291</v>
      </c>
      <c r="D96" s="161" t="s">
        <v>292</v>
      </c>
      <c r="E96" s="165">
        <v>1</v>
      </c>
      <c r="F96" s="167"/>
      <c r="G96" s="167"/>
      <c r="H96" s="167">
        <v>0</v>
      </c>
      <c r="I96" s="167">
        <f t="shared" si="36"/>
        <v>0</v>
      </c>
      <c r="J96" s="167">
        <v>3450</v>
      </c>
      <c r="K96" s="167">
        <f t="shared" si="37"/>
        <v>3450</v>
      </c>
      <c r="L96" s="167">
        <v>21</v>
      </c>
      <c r="M96" s="167">
        <f t="shared" si="38"/>
        <v>0</v>
      </c>
      <c r="N96" s="161">
        <v>0</v>
      </c>
      <c r="O96" s="161">
        <f t="shared" si="39"/>
        <v>0</v>
      </c>
      <c r="P96" s="161">
        <v>0</v>
      </c>
      <c r="Q96" s="161">
        <f t="shared" si="40"/>
        <v>0</v>
      </c>
      <c r="R96" s="161"/>
      <c r="S96" s="161"/>
      <c r="T96" s="162">
        <v>0.94199999999999995</v>
      </c>
      <c r="U96" s="161">
        <f t="shared" si="41"/>
        <v>0.94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153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22.5" outlineLevel="1" x14ac:dyDescent="0.2">
      <c r="A97" s="152">
        <v>77</v>
      </c>
      <c r="B97" s="159" t="s">
        <v>293</v>
      </c>
      <c r="C97" s="182" t="s">
        <v>294</v>
      </c>
      <c r="D97" s="161" t="s">
        <v>181</v>
      </c>
      <c r="E97" s="165">
        <v>9</v>
      </c>
      <c r="F97" s="167"/>
      <c r="G97" s="167"/>
      <c r="H97" s="167">
        <v>0</v>
      </c>
      <c r="I97" s="167">
        <f t="shared" si="36"/>
        <v>0</v>
      </c>
      <c r="J97" s="167">
        <v>345</v>
      </c>
      <c r="K97" s="167">
        <f t="shared" si="37"/>
        <v>3105</v>
      </c>
      <c r="L97" s="167">
        <v>21</v>
      </c>
      <c r="M97" s="167">
        <f t="shared" si="38"/>
        <v>0</v>
      </c>
      <c r="N97" s="161">
        <v>0</v>
      </c>
      <c r="O97" s="161">
        <f t="shared" si="39"/>
        <v>0</v>
      </c>
      <c r="P97" s="161">
        <v>0</v>
      </c>
      <c r="Q97" s="161">
        <f t="shared" si="40"/>
        <v>0</v>
      </c>
      <c r="R97" s="161"/>
      <c r="S97" s="161"/>
      <c r="T97" s="162">
        <v>0.49</v>
      </c>
      <c r="U97" s="161">
        <f t="shared" si="41"/>
        <v>4.41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153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>
        <v>78</v>
      </c>
      <c r="B98" s="159" t="s">
        <v>295</v>
      </c>
      <c r="C98" s="182" t="s">
        <v>555</v>
      </c>
      <c r="D98" s="161" t="s">
        <v>181</v>
      </c>
      <c r="E98" s="165">
        <v>108</v>
      </c>
      <c r="F98" s="167"/>
      <c r="G98" s="167"/>
      <c r="H98" s="167">
        <v>0</v>
      </c>
      <c r="I98" s="167">
        <f t="shared" si="36"/>
        <v>0</v>
      </c>
      <c r="J98" s="167">
        <v>45</v>
      </c>
      <c r="K98" s="167">
        <f t="shared" si="37"/>
        <v>4860</v>
      </c>
      <c r="L98" s="167">
        <v>21</v>
      </c>
      <c r="M98" s="167">
        <f t="shared" si="38"/>
        <v>0</v>
      </c>
      <c r="N98" s="161">
        <v>0</v>
      </c>
      <c r="O98" s="161">
        <f t="shared" si="39"/>
        <v>0</v>
      </c>
      <c r="P98" s="161">
        <v>0</v>
      </c>
      <c r="Q98" s="161">
        <f t="shared" si="40"/>
        <v>0</v>
      </c>
      <c r="R98" s="161"/>
      <c r="S98" s="161"/>
      <c r="T98" s="162">
        <v>0</v>
      </c>
      <c r="U98" s="161">
        <f t="shared" si="41"/>
        <v>0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153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52">
        <v>79</v>
      </c>
      <c r="B99" s="159" t="s">
        <v>296</v>
      </c>
      <c r="C99" s="182" t="s">
        <v>297</v>
      </c>
      <c r="D99" s="161" t="s">
        <v>203</v>
      </c>
      <c r="E99" s="165">
        <v>15</v>
      </c>
      <c r="F99" s="167"/>
      <c r="G99" s="167"/>
      <c r="H99" s="167">
        <v>8.83</v>
      </c>
      <c r="I99" s="167">
        <f t="shared" si="36"/>
        <v>132.44999999999999</v>
      </c>
      <c r="J99" s="167">
        <v>66.17</v>
      </c>
      <c r="K99" s="167">
        <f t="shared" si="37"/>
        <v>992.55</v>
      </c>
      <c r="L99" s="167">
        <v>21</v>
      </c>
      <c r="M99" s="167">
        <f t="shared" si="38"/>
        <v>0</v>
      </c>
      <c r="N99" s="161">
        <v>3.8000000000000002E-4</v>
      </c>
      <c r="O99" s="161">
        <f t="shared" si="39"/>
        <v>5.7000000000000002E-3</v>
      </c>
      <c r="P99" s="161">
        <v>1.2999999999999999E-2</v>
      </c>
      <c r="Q99" s="161">
        <f t="shared" si="40"/>
        <v>0.19500000000000001</v>
      </c>
      <c r="R99" s="161"/>
      <c r="S99" s="161"/>
      <c r="T99" s="162">
        <v>0.107</v>
      </c>
      <c r="U99" s="161">
        <f t="shared" si="41"/>
        <v>1.61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153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22.5" outlineLevel="1" x14ac:dyDescent="0.2">
      <c r="A100" s="152">
        <v>80</v>
      </c>
      <c r="B100" s="159" t="s">
        <v>298</v>
      </c>
      <c r="C100" s="182" t="s">
        <v>299</v>
      </c>
      <c r="D100" s="161" t="s">
        <v>292</v>
      </c>
      <c r="E100" s="165">
        <v>1</v>
      </c>
      <c r="F100" s="167"/>
      <c r="G100" s="167"/>
      <c r="H100" s="167">
        <v>8.83</v>
      </c>
      <c r="I100" s="167">
        <f t="shared" si="36"/>
        <v>8.83</v>
      </c>
      <c r="J100" s="167">
        <v>24991.17</v>
      </c>
      <c r="K100" s="167">
        <f t="shared" si="37"/>
        <v>24991.17</v>
      </c>
      <c r="L100" s="167">
        <v>21</v>
      </c>
      <c r="M100" s="167">
        <f t="shared" si="38"/>
        <v>0</v>
      </c>
      <c r="N100" s="161">
        <v>3.8000000000000002E-4</v>
      </c>
      <c r="O100" s="161">
        <f t="shared" si="39"/>
        <v>3.8000000000000002E-4</v>
      </c>
      <c r="P100" s="161">
        <v>6.3E-2</v>
      </c>
      <c r="Q100" s="161">
        <f t="shared" si="40"/>
        <v>6.3E-2</v>
      </c>
      <c r="R100" s="161"/>
      <c r="S100" s="161"/>
      <c r="T100" s="162">
        <v>0.155</v>
      </c>
      <c r="U100" s="161">
        <f t="shared" si="41"/>
        <v>0.16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153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>
        <v>81</v>
      </c>
      <c r="B101" s="159" t="s">
        <v>300</v>
      </c>
      <c r="C101" s="182" t="s">
        <v>301</v>
      </c>
      <c r="D101" s="161" t="s">
        <v>203</v>
      </c>
      <c r="E101" s="165">
        <v>4</v>
      </c>
      <c r="F101" s="167"/>
      <c r="G101" s="167"/>
      <c r="H101" s="167">
        <v>13.45</v>
      </c>
      <c r="I101" s="167">
        <f t="shared" si="36"/>
        <v>53.8</v>
      </c>
      <c r="J101" s="167">
        <v>376.55</v>
      </c>
      <c r="K101" s="167">
        <f t="shared" si="37"/>
        <v>1506.2</v>
      </c>
      <c r="L101" s="167">
        <v>21</v>
      </c>
      <c r="M101" s="167">
        <f t="shared" si="38"/>
        <v>0</v>
      </c>
      <c r="N101" s="161">
        <v>5.9000000000000003E-4</v>
      </c>
      <c r="O101" s="161">
        <f t="shared" si="39"/>
        <v>2.3600000000000001E-3</v>
      </c>
      <c r="P101" s="161">
        <v>6.3E-2</v>
      </c>
      <c r="Q101" s="161">
        <f t="shared" si="40"/>
        <v>0.252</v>
      </c>
      <c r="R101" s="161"/>
      <c r="S101" s="161"/>
      <c r="T101" s="162">
        <v>0.49299999999999999</v>
      </c>
      <c r="U101" s="161">
        <f t="shared" si="41"/>
        <v>1.97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153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>
        <v>82</v>
      </c>
      <c r="B102" s="159" t="s">
        <v>302</v>
      </c>
      <c r="C102" s="182" t="s">
        <v>303</v>
      </c>
      <c r="D102" s="161" t="s">
        <v>292</v>
      </c>
      <c r="E102" s="165">
        <v>1</v>
      </c>
      <c r="F102" s="167"/>
      <c r="G102" s="167"/>
      <c r="H102" s="167">
        <v>13.45</v>
      </c>
      <c r="I102" s="167">
        <f t="shared" si="36"/>
        <v>13.45</v>
      </c>
      <c r="J102" s="167">
        <v>7486.55</v>
      </c>
      <c r="K102" s="167">
        <f t="shared" si="37"/>
        <v>7486.55</v>
      </c>
      <c r="L102" s="167">
        <v>21</v>
      </c>
      <c r="M102" s="167">
        <f t="shared" si="38"/>
        <v>0</v>
      </c>
      <c r="N102" s="161">
        <v>5.9000000000000003E-4</v>
      </c>
      <c r="O102" s="161">
        <f t="shared" si="39"/>
        <v>5.9000000000000003E-4</v>
      </c>
      <c r="P102" s="161">
        <v>9.2999999999999999E-2</v>
      </c>
      <c r="Q102" s="161">
        <f t="shared" si="40"/>
        <v>9.2999999999999999E-2</v>
      </c>
      <c r="R102" s="161"/>
      <c r="S102" s="161"/>
      <c r="T102" s="162">
        <v>0.64300000000000002</v>
      </c>
      <c r="U102" s="161">
        <f t="shared" si="41"/>
        <v>0.64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153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2">
        <v>83</v>
      </c>
      <c r="B103" s="159" t="s">
        <v>304</v>
      </c>
      <c r="C103" s="182" t="s">
        <v>305</v>
      </c>
      <c r="D103" s="161" t="s">
        <v>292</v>
      </c>
      <c r="E103" s="165">
        <v>1</v>
      </c>
      <c r="F103" s="167"/>
      <c r="G103" s="167"/>
      <c r="H103" s="167">
        <v>0</v>
      </c>
      <c r="I103" s="167">
        <f t="shared" si="36"/>
        <v>0</v>
      </c>
      <c r="J103" s="167">
        <v>6500</v>
      </c>
      <c r="K103" s="167">
        <f t="shared" si="37"/>
        <v>6500</v>
      </c>
      <c r="L103" s="167">
        <v>21</v>
      </c>
      <c r="M103" s="167">
        <f t="shared" si="38"/>
        <v>0</v>
      </c>
      <c r="N103" s="161">
        <v>0</v>
      </c>
      <c r="O103" s="161">
        <f t="shared" si="39"/>
        <v>0</v>
      </c>
      <c r="P103" s="161">
        <v>3.6999999999999998E-2</v>
      </c>
      <c r="Q103" s="161">
        <f t="shared" si="40"/>
        <v>3.6999999999999998E-2</v>
      </c>
      <c r="R103" s="161"/>
      <c r="S103" s="161"/>
      <c r="T103" s="162">
        <v>0.55000000000000004</v>
      </c>
      <c r="U103" s="161">
        <f t="shared" si="41"/>
        <v>0.55000000000000004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153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/>
      <c r="B104" s="159"/>
      <c r="C104" s="239" t="s">
        <v>306</v>
      </c>
      <c r="D104" s="240"/>
      <c r="E104" s="241"/>
      <c r="F104" s="242"/>
      <c r="G104" s="243"/>
      <c r="H104" s="167"/>
      <c r="I104" s="167"/>
      <c r="J104" s="167"/>
      <c r="K104" s="167"/>
      <c r="L104" s="167"/>
      <c r="M104" s="167"/>
      <c r="N104" s="161"/>
      <c r="O104" s="161"/>
      <c r="P104" s="161"/>
      <c r="Q104" s="161"/>
      <c r="R104" s="161"/>
      <c r="S104" s="161"/>
      <c r="T104" s="162"/>
      <c r="U104" s="16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307</v>
      </c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4" t="str">
        <f>C104</f>
        <v>Demontáž stávajícího kotle, včetně likvidace.</v>
      </c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>
        <v>84</v>
      </c>
      <c r="B105" s="159" t="s">
        <v>308</v>
      </c>
      <c r="C105" s="182" t="s">
        <v>309</v>
      </c>
      <c r="D105" s="161" t="s">
        <v>170</v>
      </c>
      <c r="E105" s="165">
        <v>15</v>
      </c>
      <c r="F105" s="167"/>
      <c r="G105" s="167"/>
      <c r="H105" s="167">
        <v>0</v>
      </c>
      <c r="I105" s="167">
        <f>ROUND(E105*H105,2)</f>
        <v>0</v>
      </c>
      <c r="J105" s="167">
        <v>45</v>
      </c>
      <c r="K105" s="167">
        <f>ROUND(E105*J105,2)</f>
        <v>675</v>
      </c>
      <c r="L105" s="167">
        <v>21</v>
      </c>
      <c r="M105" s="167">
        <f>G105*(1+L105/100)</f>
        <v>0</v>
      </c>
      <c r="N105" s="161">
        <v>0</v>
      </c>
      <c r="O105" s="161">
        <f>ROUND(E105*N105,5)</f>
        <v>0</v>
      </c>
      <c r="P105" s="161">
        <v>4.0000000000000001E-3</v>
      </c>
      <c r="Q105" s="161">
        <f>ROUND(E105*P105,5)</f>
        <v>0.06</v>
      </c>
      <c r="R105" s="161"/>
      <c r="S105" s="161"/>
      <c r="T105" s="162">
        <v>0.03</v>
      </c>
      <c r="U105" s="161">
        <f>ROUND(E105*T105,2)</f>
        <v>0.45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153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2"/>
      <c r="B106" s="159"/>
      <c r="C106" s="239" t="s">
        <v>310</v>
      </c>
      <c r="D106" s="240"/>
      <c r="E106" s="241"/>
      <c r="F106" s="242"/>
      <c r="G106" s="243"/>
      <c r="H106" s="167"/>
      <c r="I106" s="167"/>
      <c r="J106" s="167"/>
      <c r="K106" s="167"/>
      <c r="L106" s="167"/>
      <c r="M106" s="167"/>
      <c r="N106" s="161"/>
      <c r="O106" s="161"/>
      <c r="P106" s="161"/>
      <c r="Q106" s="161"/>
      <c r="R106" s="161"/>
      <c r="S106" s="161"/>
      <c r="T106" s="162"/>
      <c r="U106" s="16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307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4" t="str">
        <f>C106</f>
        <v>pouze nesoudržné části, plochy. opravovaná plocha cca 15 m2</v>
      </c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53" t="s">
        <v>148</v>
      </c>
      <c r="B107" s="160" t="s">
        <v>87</v>
      </c>
      <c r="C107" s="183" t="s">
        <v>88</v>
      </c>
      <c r="D107" s="163"/>
      <c r="E107" s="166"/>
      <c r="F107" s="168"/>
      <c r="G107" s="168"/>
      <c r="H107" s="168"/>
      <c r="I107" s="168">
        <f>SUM(I108:I108)</f>
        <v>0</v>
      </c>
      <c r="J107" s="168"/>
      <c r="K107" s="168">
        <f>SUM(K108:K108)</f>
        <v>122430</v>
      </c>
      <c r="L107" s="168"/>
      <c r="M107" s="168">
        <f>SUM(M108:M108)</f>
        <v>0</v>
      </c>
      <c r="N107" s="163"/>
      <c r="O107" s="163">
        <f>SUM(O108:O108)</f>
        <v>0</v>
      </c>
      <c r="P107" s="163"/>
      <c r="Q107" s="163">
        <f>SUM(Q108:Q108)</f>
        <v>0</v>
      </c>
      <c r="R107" s="163"/>
      <c r="S107" s="163"/>
      <c r="T107" s="164"/>
      <c r="U107" s="163">
        <f>SUM(U108:U108)</f>
        <v>128.94</v>
      </c>
      <c r="AE107" t="s">
        <v>149</v>
      </c>
    </row>
    <row r="108" spans="1:60" outlineLevel="1" x14ac:dyDescent="0.2">
      <c r="A108" s="152">
        <v>85</v>
      </c>
      <c r="B108" s="159" t="s">
        <v>311</v>
      </c>
      <c r="C108" s="182" t="s">
        <v>312</v>
      </c>
      <c r="D108" s="161" t="s">
        <v>181</v>
      </c>
      <c r="E108" s="165">
        <v>420</v>
      </c>
      <c r="F108" s="167"/>
      <c r="G108" s="167"/>
      <c r="H108" s="167">
        <v>0</v>
      </c>
      <c r="I108" s="167">
        <f>ROUND(E108*H108,2)</f>
        <v>0</v>
      </c>
      <c r="J108" s="167">
        <v>291.5</v>
      </c>
      <c r="K108" s="167">
        <f>ROUND(E108*J108,2)</f>
        <v>122430</v>
      </c>
      <c r="L108" s="167">
        <v>21</v>
      </c>
      <c r="M108" s="167">
        <f>G108*(1+L108/100)</f>
        <v>0</v>
      </c>
      <c r="N108" s="161">
        <v>0</v>
      </c>
      <c r="O108" s="161">
        <f>ROUND(E108*N108,5)</f>
        <v>0</v>
      </c>
      <c r="P108" s="161">
        <v>0</v>
      </c>
      <c r="Q108" s="161">
        <f>ROUND(E108*P108,5)</f>
        <v>0</v>
      </c>
      <c r="R108" s="161"/>
      <c r="S108" s="161"/>
      <c r="T108" s="162">
        <v>0.307</v>
      </c>
      <c r="U108" s="161">
        <f>ROUND(E108*T108,2)</f>
        <v>128.94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153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x14ac:dyDescent="0.2">
      <c r="A109" s="153" t="s">
        <v>148</v>
      </c>
      <c r="B109" s="160" t="s">
        <v>89</v>
      </c>
      <c r="C109" s="183" t="s">
        <v>90</v>
      </c>
      <c r="D109" s="163"/>
      <c r="E109" s="166"/>
      <c r="F109" s="168"/>
      <c r="G109" s="168"/>
      <c r="H109" s="168"/>
      <c r="I109" s="168">
        <f>SUM(I110:I117)</f>
        <v>104486.96</v>
      </c>
      <c r="J109" s="168"/>
      <c r="K109" s="168">
        <f>SUM(K110:K117)</f>
        <v>75671.94</v>
      </c>
      <c r="L109" s="168"/>
      <c r="M109" s="168">
        <f>SUM(M110:M117)</f>
        <v>0</v>
      </c>
      <c r="N109" s="163"/>
      <c r="O109" s="163">
        <f>SUM(O110:O117)</f>
        <v>2.2353700000000001</v>
      </c>
      <c r="P109" s="163"/>
      <c r="Q109" s="163">
        <f>SUM(Q110:Q117)</f>
        <v>0</v>
      </c>
      <c r="R109" s="163"/>
      <c r="S109" s="163"/>
      <c r="T109" s="164"/>
      <c r="U109" s="163">
        <f>SUM(U110:U117)</f>
        <v>152.45999999999998</v>
      </c>
      <c r="AE109" t="s">
        <v>149</v>
      </c>
    </row>
    <row r="110" spans="1:60" ht="22.5" outlineLevel="1" x14ac:dyDescent="0.2">
      <c r="A110" s="152">
        <v>86</v>
      </c>
      <c r="B110" s="159" t="s">
        <v>313</v>
      </c>
      <c r="C110" s="182" t="s">
        <v>314</v>
      </c>
      <c r="D110" s="161" t="s">
        <v>170</v>
      </c>
      <c r="E110" s="165">
        <v>149</v>
      </c>
      <c r="F110" s="167"/>
      <c r="G110" s="167"/>
      <c r="H110" s="167">
        <v>15.63</v>
      </c>
      <c r="I110" s="167">
        <f t="shared" ref="I110:I117" si="42">ROUND(E110*H110,2)</f>
        <v>2328.87</v>
      </c>
      <c r="J110" s="167">
        <v>11.97</v>
      </c>
      <c r="K110" s="167">
        <f t="shared" ref="K110:K117" si="43">ROUND(E110*J110,2)</f>
        <v>1783.53</v>
      </c>
      <c r="L110" s="167">
        <v>21</v>
      </c>
      <c r="M110" s="167">
        <f t="shared" ref="M110:M117" si="44">G110*(1+L110/100)</f>
        <v>0</v>
      </c>
      <c r="N110" s="161">
        <v>3.3E-4</v>
      </c>
      <c r="O110" s="161">
        <f t="shared" ref="O110:O117" si="45">ROUND(E110*N110,5)</f>
        <v>4.9169999999999998E-2</v>
      </c>
      <c r="P110" s="161">
        <v>0</v>
      </c>
      <c r="Q110" s="161">
        <f t="shared" ref="Q110:Q117" si="46">ROUND(E110*P110,5)</f>
        <v>0</v>
      </c>
      <c r="R110" s="161"/>
      <c r="S110" s="161"/>
      <c r="T110" s="162">
        <v>2.75E-2</v>
      </c>
      <c r="U110" s="161">
        <f t="shared" ref="U110:U117" si="47">ROUND(E110*T110,2)</f>
        <v>4.0999999999999996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153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2.5" outlineLevel="1" x14ac:dyDescent="0.2">
      <c r="A111" s="152">
        <v>87</v>
      </c>
      <c r="B111" s="159" t="s">
        <v>315</v>
      </c>
      <c r="C111" s="182" t="s">
        <v>316</v>
      </c>
      <c r="D111" s="161" t="s">
        <v>170</v>
      </c>
      <c r="E111" s="165">
        <v>45</v>
      </c>
      <c r="F111" s="167"/>
      <c r="G111" s="167"/>
      <c r="H111" s="167">
        <v>20.53</v>
      </c>
      <c r="I111" s="167">
        <f t="shared" si="42"/>
        <v>923.85</v>
      </c>
      <c r="J111" s="167">
        <v>20.97</v>
      </c>
      <c r="K111" s="167">
        <f t="shared" si="43"/>
        <v>943.65</v>
      </c>
      <c r="L111" s="167">
        <v>21</v>
      </c>
      <c r="M111" s="167">
        <f t="shared" si="44"/>
        <v>0</v>
      </c>
      <c r="N111" s="161">
        <v>5.1999999999999995E-4</v>
      </c>
      <c r="O111" s="161">
        <f t="shared" si="45"/>
        <v>2.3400000000000001E-2</v>
      </c>
      <c r="P111" s="161">
        <v>0</v>
      </c>
      <c r="Q111" s="161">
        <f t="shared" si="46"/>
        <v>0</v>
      </c>
      <c r="R111" s="161"/>
      <c r="S111" s="161"/>
      <c r="T111" s="162">
        <v>4.9000000000000002E-2</v>
      </c>
      <c r="U111" s="161">
        <f t="shared" si="47"/>
        <v>2.21</v>
      </c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153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2.5" outlineLevel="1" x14ac:dyDescent="0.2">
      <c r="A112" s="152">
        <v>88</v>
      </c>
      <c r="B112" s="159" t="s">
        <v>317</v>
      </c>
      <c r="C112" s="182" t="s">
        <v>556</v>
      </c>
      <c r="D112" s="161" t="s">
        <v>170</v>
      </c>
      <c r="E112" s="165">
        <v>149</v>
      </c>
      <c r="F112" s="167"/>
      <c r="G112" s="167"/>
      <c r="H112" s="167">
        <v>366.93</v>
      </c>
      <c r="I112" s="167">
        <f t="shared" si="42"/>
        <v>54672.57</v>
      </c>
      <c r="J112" s="167">
        <v>200.07</v>
      </c>
      <c r="K112" s="167">
        <f t="shared" si="43"/>
        <v>29810.43</v>
      </c>
      <c r="L112" s="167">
        <v>21</v>
      </c>
      <c r="M112" s="167">
        <f t="shared" si="44"/>
        <v>0</v>
      </c>
      <c r="N112" s="161">
        <v>1.1169999999999999E-2</v>
      </c>
      <c r="O112" s="161">
        <f t="shared" si="45"/>
        <v>1.6643300000000001</v>
      </c>
      <c r="P112" s="161">
        <v>0</v>
      </c>
      <c r="Q112" s="161">
        <f t="shared" si="46"/>
        <v>0</v>
      </c>
      <c r="R112" s="161"/>
      <c r="S112" s="161"/>
      <c r="T112" s="162">
        <v>0.45982000000000001</v>
      </c>
      <c r="U112" s="161">
        <f t="shared" si="47"/>
        <v>68.510000000000005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153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ht="22.5" outlineLevel="1" x14ac:dyDescent="0.2">
      <c r="A113" s="152">
        <v>89</v>
      </c>
      <c r="B113" s="159" t="s">
        <v>318</v>
      </c>
      <c r="C113" s="182" t="s">
        <v>557</v>
      </c>
      <c r="D113" s="161" t="s">
        <v>170</v>
      </c>
      <c r="E113" s="165">
        <v>45</v>
      </c>
      <c r="F113" s="167"/>
      <c r="G113" s="167"/>
      <c r="H113" s="167">
        <v>227.6</v>
      </c>
      <c r="I113" s="167">
        <f t="shared" si="42"/>
        <v>10242</v>
      </c>
      <c r="J113" s="167">
        <v>115.4</v>
      </c>
      <c r="K113" s="167">
        <f t="shared" si="43"/>
        <v>5193</v>
      </c>
      <c r="L113" s="167">
        <v>21</v>
      </c>
      <c r="M113" s="167">
        <f t="shared" si="44"/>
        <v>0</v>
      </c>
      <c r="N113" s="161">
        <v>6.1000000000000004E-3</v>
      </c>
      <c r="O113" s="161">
        <f t="shared" si="45"/>
        <v>0.27450000000000002</v>
      </c>
      <c r="P113" s="161">
        <v>0</v>
      </c>
      <c r="Q113" s="161">
        <f t="shared" si="46"/>
        <v>0</v>
      </c>
      <c r="R113" s="161"/>
      <c r="S113" s="161"/>
      <c r="T113" s="162">
        <v>0.26600000000000001</v>
      </c>
      <c r="U113" s="161">
        <f t="shared" si="47"/>
        <v>11.97</v>
      </c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153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>
        <v>90</v>
      </c>
      <c r="B114" s="159" t="s">
        <v>319</v>
      </c>
      <c r="C114" s="182" t="s">
        <v>558</v>
      </c>
      <c r="D114" s="161" t="s">
        <v>170</v>
      </c>
      <c r="E114" s="165">
        <v>104</v>
      </c>
      <c r="F114" s="167"/>
      <c r="G114" s="167"/>
      <c r="H114" s="167">
        <v>141.13</v>
      </c>
      <c r="I114" s="167">
        <f t="shared" si="42"/>
        <v>14677.52</v>
      </c>
      <c r="J114" s="167">
        <v>114.87</v>
      </c>
      <c r="K114" s="167">
        <f t="shared" si="43"/>
        <v>11946.48</v>
      </c>
      <c r="L114" s="167">
        <v>21</v>
      </c>
      <c r="M114" s="167">
        <f t="shared" si="44"/>
        <v>0</v>
      </c>
      <c r="N114" s="161">
        <v>1.2600000000000001E-3</v>
      </c>
      <c r="O114" s="161">
        <f t="shared" si="45"/>
        <v>0.13103999999999999</v>
      </c>
      <c r="P114" s="161">
        <v>0</v>
      </c>
      <c r="Q114" s="161">
        <f t="shared" si="46"/>
        <v>0</v>
      </c>
      <c r="R114" s="161"/>
      <c r="S114" s="161"/>
      <c r="T114" s="162">
        <v>0.24</v>
      </c>
      <c r="U114" s="161">
        <f t="shared" si="47"/>
        <v>24.96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153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>
        <v>91</v>
      </c>
      <c r="B115" s="159" t="s">
        <v>320</v>
      </c>
      <c r="C115" s="182" t="s">
        <v>559</v>
      </c>
      <c r="D115" s="161" t="s">
        <v>203</v>
      </c>
      <c r="E115" s="165">
        <v>124</v>
      </c>
      <c r="F115" s="167"/>
      <c r="G115" s="167"/>
      <c r="H115" s="167">
        <v>85.35</v>
      </c>
      <c r="I115" s="167">
        <f t="shared" si="42"/>
        <v>10583.4</v>
      </c>
      <c r="J115" s="167">
        <v>52.650000000000006</v>
      </c>
      <c r="K115" s="167">
        <f t="shared" si="43"/>
        <v>6528.6</v>
      </c>
      <c r="L115" s="167">
        <v>21</v>
      </c>
      <c r="M115" s="167">
        <f t="shared" si="44"/>
        <v>0</v>
      </c>
      <c r="N115" s="161">
        <v>3.2000000000000003E-4</v>
      </c>
      <c r="O115" s="161">
        <f t="shared" si="45"/>
        <v>3.968E-2</v>
      </c>
      <c r="P115" s="161">
        <v>0</v>
      </c>
      <c r="Q115" s="161">
        <f t="shared" si="46"/>
        <v>0</v>
      </c>
      <c r="R115" s="161"/>
      <c r="S115" s="161"/>
      <c r="T115" s="162">
        <v>0.11</v>
      </c>
      <c r="U115" s="161">
        <f t="shared" si="47"/>
        <v>13.64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153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>
        <v>92</v>
      </c>
      <c r="B116" s="159" t="s">
        <v>321</v>
      </c>
      <c r="C116" s="182" t="s">
        <v>322</v>
      </c>
      <c r="D116" s="161" t="s">
        <v>292</v>
      </c>
      <c r="E116" s="165">
        <v>1</v>
      </c>
      <c r="F116" s="167"/>
      <c r="G116" s="167"/>
      <c r="H116" s="167">
        <v>0</v>
      </c>
      <c r="I116" s="167">
        <f t="shared" si="42"/>
        <v>0</v>
      </c>
      <c r="J116" s="167">
        <v>4650</v>
      </c>
      <c r="K116" s="167">
        <f t="shared" si="43"/>
        <v>4650</v>
      </c>
      <c r="L116" s="167">
        <v>21</v>
      </c>
      <c r="M116" s="167">
        <f t="shared" si="44"/>
        <v>0</v>
      </c>
      <c r="N116" s="161">
        <v>0</v>
      </c>
      <c r="O116" s="161">
        <f t="shared" si="45"/>
        <v>0</v>
      </c>
      <c r="P116" s="161">
        <v>0</v>
      </c>
      <c r="Q116" s="161">
        <f t="shared" si="46"/>
        <v>0</v>
      </c>
      <c r="R116" s="161"/>
      <c r="S116" s="161"/>
      <c r="T116" s="162">
        <v>1.5669999999999999</v>
      </c>
      <c r="U116" s="161">
        <f t="shared" si="47"/>
        <v>1.57</v>
      </c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153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52">
        <v>93</v>
      </c>
      <c r="B117" s="159" t="s">
        <v>323</v>
      </c>
      <c r="C117" s="182" t="s">
        <v>324</v>
      </c>
      <c r="D117" s="161" t="s">
        <v>170</v>
      </c>
      <c r="E117" s="165">
        <v>75</v>
      </c>
      <c r="F117" s="167"/>
      <c r="G117" s="167"/>
      <c r="H117" s="167">
        <v>147.44999999999999</v>
      </c>
      <c r="I117" s="167">
        <f t="shared" si="42"/>
        <v>11058.75</v>
      </c>
      <c r="J117" s="167">
        <v>197.55</v>
      </c>
      <c r="K117" s="167">
        <f t="shared" si="43"/>
        <v>14816.25</v>
      </c>
      <c r="L117" s="167">
        <v>21</v>
      </c>
      <c r="M117" s="167">
        <f t="shared" si="44"/>
        <v>0</v>
      </c>
      <c r="N117" s="161">
        <v>7.1000000000000002E-4</v>
      </c>
      <c r="O117" s="161">
        <f t="shared" si="45"/>
        <v>5.3249999999999999E-2</v>
      </c>
      <c r="P117" s="161">
        <v>0</v>
      </c>
      <c r="Q117" s="161">
        <f t="shared" si="46"/>
        <v>0</v>
      </c>
      <c r="R117" s="161"/>
      <c r="S117" s="161"/>
      <c r="T117" s="162">
        <v>0.34</v>
      </c>
      <c r="U117" s="161">
        <f t="shared" si="47"/>
        <v>25.5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153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53" t="s">
        <v>148</v>
      </c>
      <c r="B118" s="160" t="s">
        <v>91</v>
      </c>
      <c r="C118" s="183" t="s">
        <v>92</v>
      </c>
      <c r="D118" s="163"/>
      <c r="E118" s="166"/>
      <c r="F118" s="168"/>
      <c r="G118" s="168"/>
      <c r="H118" s="168"/>
      <c r="I118" s="168">
        <f>SUM(I119:I127)</f>
        <v>16746.22</v>
      </c>
      <c r="J118" s="168"/>
      <c r="K118" s="168">
        <f>SUM(K119:K127)</f>
        <v>201524.28</v>
      </c>
      <c r="L118" s="168"/>
      <c r="M118" s="168">
        <f>SUM(M119:M127)</f>
        <v>0</v>
      </c>
      <c r="N118" s="163"/>
      <c r="O118" s="163">
        <f>SUM(O119:O127)</f>
        <v>0.23414999999999997</v>
      </c>
      <c r="P118" s="163"/>
      <c r="Q118" s="163">
        <f>SUM(Q119:Q127)</f>
        <v>0</v>
      </c>
      <c r="R118" s="163"/>
      <c r="S118" s="163"/>
      <c r="T118" s="164"/>
      <c r="U118" s="163">
        <f>SUM(U119:U127)</f>
        <v>1163.3799999999999</v>
      </c>
      <c r="AE118" t="s">
        <v>149</v>
      </c>
    </row>
    <row r="119" spans="1:60" outlineLevel="1" x14ac:dyDescent="0.2">
      <c r="A119" s="152">
        <v>94</v>
      </c>
      <c r="B119" s="159" t="s">
        <v>325</v>
      </c>
      <c r="C119" s="182" t="s">
        <v>326</v>
      </c>
      <c r="D119" s="161" t="s">
        <v>170</v>
      </c>
      <c r="E119" s="165">
        <v>149</v>
      </c>
      <c r="F119" s="167"/>
      <c r="G119" s="167"/>
      <c r="H119" s="167">
        <v>2.2999999999999998</v>
      </c>
      <c r="I119" s="167">
        <f t="shared" ref="I119:I127" si="48">ROUND(E119*H119,2)</f>
        <v>342.7</v>
      </c>
      <c r="J119" s="167">
        <v>15.2</v>
      </c>
      <c r="K119" s="167">
        <f t="shared" ref="K119:K127" si="49">ROUND(E119*J119,2)</f>
        <v>2264.8000000000002</v>
      </c>
      <c r="L119" s="167">
        <v>21</v>
      </c>
      <c r="M119" s="167">
        <f t="shared" ref="M119:M127" si="50">G119*(1+L119/100)</f>
        <v>0</v>
      </c>
      <c r="N119" s="161">
        <v>4.0000000000000003E-5</v>
      </c>
      <c r="O119" s="161">
        <f t="shared" ref="O119:O127" si="51">ROUND(E119*N119,5)</f>
        <v>5.96E-3</v>
      </c>
      <c r="P119" s="161">
        <v>0</v>
      </c>
      <c r="Q119" s="161">
        <f t="shared" ref="Q119:Q127" si="52">ROUND(E119*P119,5)</f>
        <v>0</v>
      </c>
      <c r="R119" s="161"/>
      <c r="S119" s="161"/>
      <c r="T119" s="162">
        <v>3.5000000000000003E-2</v>
      </c>
      <c r="U119" s="161">
        <f t="shared" ref="U119:U127" si="53">ROUND(E119*T119,2)</f>
        <v>5.22</v>
      </c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153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2">
        <v>95</v>
      </c>
      <c r="B120" s="159" t="s">
        <v>327</v>
      </c>
      <c r="C120" s="182" t="s">
        <v>328</v>
      </c>
      <c r="D120" s="161" t="s">
        <v>170</v>
      </c>
      <c r="E120" s="165">
        <v>149</v>
      </c>
      <c r="F120" s="167"/>
      <c r="G120" s="167"/>
      <c r="H120" s="167">
        <v>50.23</v>
      </c>
      <c r="I120" s="167">
        <f t="shared" si="48"/>
        <v>7484.27</v>
      </c>
      <c r="J120" s="167">
        <v>239.27</v>
      </c>
      <c r="K120" s="167">
        <f t="shared" si="49"/>
        <v>35651.230000000003</v>
      </c>
      <c r="L120" s="167">
        <v>21</v>
      </c>
      <c r="M120" s="167">
        <f t="shared" si="50"/>
        <v>0</v>
      </c>
      <c r="N120" s="161">
        <v>1.7000000000000001E-4</v>
      </c>
      <c r="O120" s="161">
        <f t="shared" si="51"/>
        <v>2.5329999999999998E-2</v>
      </c>
      <c r="P120" s="161">
        <v>0</v>
      </c>
      <c r="Q120" s="161">
        <f t="shared" si="52"/>
        <v>0</v>
      </c>
      <c r="R120" s="161"/>
      <c r="S120" s="161"/>
      <c r="T120" s="162">
        <v>0.5</v>
      </c>
      <c r="U120" s="161">
        <f t="shared" si="53"/>
        <v>74.5</v>
      </c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153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ht="22.5" outlineLevel="1" x14ac:dyDescent="0.2">
      <c r="A121" s="152">
        <v>96</v>
      </c>
      <c r="B121" s="159" t="s">
        <v>329</v>
      </c>
      <c r="C121" s="182" t="s">
        <v>330</v>
      </c>
      <c r="D121" s="161" t="s">
        <v>170</v>
      </c>
      <c r="E121" s="165">
        <v>171.4</v>
      </c>
      <c r="F121" s="167"/>
      <c r="G121" s="167"/>
      <c r="H121" s="167">
        <v>36.58</v>
      </c>
      <c r="I121" s="167">
        <f t="shared" si="48"/>
        <v>6269.81</v>
      </c>
      <c r="J121" s="167">
        <v>158.42000000000002</v>
      </c>
      <c r="K121" s="167">
        <f t="shared" si="49"/>
        <v>27153.19</v>
      </c>
      <c r="L121" s="167">
        <v>21</v>
      </c>
      <c r="M121" s="167">
        <f t="shared" si="50"/>
        <v>0</v>
      </c>
      <c r="N121" s="161">
        <v>1.7000000000000001E-4</v>
      </c>
      <c r="O121" s="161">
        <f t="shared" si="51"/>
        <v>2.9139999999999999E-2</v>
      </c>
      <c r="P121" s="161">
        <v>0</v>
      </c>
      <c r="Q121" s="161">
        <f t="shared" si="52"/>
        <v>0</v>
      </c>
      <c r="R121" s="161"/>
      <c r="S121" s="161"/>
      <c r="T121" s="162">
        <v>0.5</v>
      </c>
      <c r="U121" s="161">
        <f t="shared" si="53"/>
        <v>85.7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153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>
        <v>97</v>
      </c>
      <c r="B122" s="159" t="s">
        <v>331</v>
      </c>
      <c r="C122" s="182" t="s">
        <v>332</v>
      </c>
      <c r="D122" s="161" t="s">
        <v>207</v>
      </c>
      <c r="E122" s="165">
        <v>5</v>
      </c>
      <c r="F122" s="167"/>
      <c r="G122" s="167"/>
      <c r="H122" s="167">
        <v>0</v>
      </c>
      <c r="I122" s="167">
        <f t="shared" si="48"/>
        <v>0</v>
      </c>
      <c r="J122" s="167">
        <v>191.5</v>
      </c>
      <c r="K122" s="167">
        <f t="shared" si="49"/>
        <v>957.5</v>
      </c>
      <c r="L122" s="167">
        <v>21</v>
      </c>
      <c r="M122" s="167">
        <f t="shared" si="50"/>
        <v>0</v>
      </c>
      <c r="N122" s="161">
        <v>0</v>
      </c>
      <c r="O122" s="161">
        <f t="shared" si="51"/>
        <v>0</v>
      </c>
      <c r="P122" s="161">
        <v>0</v>
      </c>
      <c r="Q122" s="161">
        <f t="shared" si="52"/>
        <v>0</v>
      </c>
      <c r="R122" s="161"/>
      <c r="S122" s="161"/>
      <c r="T122" s="162">
        <v>0.4</v>
      </c>
      <c r="U122" s="161">
        <f t="shared" si="53"/>
        <v>2</v>
      </c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153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>
        <v>98</v>
      </c>
      <c r="B123" s="159" t="s">
        <v>333</v>
      </c>
      <c r="C123" s="182" t="s">
        <v>334</v>
      </c>
      <c r="D123" s="161" t="s">
        <v>207</v>
      </c>
      <c r="E123" s="165">
        <v>2</v>
      </c>
      <c r="F123" s="167"/>
      <c r="G123" s="167"/>
      <c r="H123" s="167">
        <v>0</v>
      </c>
      <c r="I123" s="167">
        <f t="shared" si="48"/>
        <v>0</v>
      </c>
      <c r="J123" s="167">
        <v>172.5</v>
      </c>
      <c r="K123" s="167">
        <f t="shared" si="49"/>
        <v>345</v>
      </c>
      <c r="L123" s="167">
        <v>21</v>
      </c>
      <c r="M123" s="167">
        <f t="shared" si="50"/>
        <v>0</v>
      </c>
      <c r="N123" s="161">
        <v>0</v>
      </c>
      <c r="O123" s="161">
        <f t="shared" si="51"/>
        <v>0</v>
      </c>
      <c r="P123" s="161">
        <v>0</v>
      </c>
      <c r="Q123" s="161">
        <f t="shared" si="52"/>
        <v>0</v>
      </c>
      <c r="R123" s="161"/>
      <c r="S123" s="161"/>
      <c r="T123" s="162">
        <v>0.36</v>
      </c>
      <c r="U123" s="161">
        <f t="shared" si="53"/>
        <v>0.72</v>
      </c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153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2">
        <v>99</v>
      </c>
      <c r="B124" s="159" t="s">
        <v>335</v>
      </c>
      <c r="C124" s="182" t="s">
        <v>336</v>
      </c>
      <c r="D124" s="161" t="s">
        <v>203</v>
      </c>
      <c r="E124" s="165">
        <v>87.2</v>
      </c>
      <c r="F124" s="167"/>
      <c r="G124" s="167"/>
      <c r="H124" s="167">
        <v>0</v>
      </c>
      <c r="I124" s="167">
        <f t="shared" si="48"/>
        <v>0</v>
      </c>
      <c r="J124" s="167">
        <v>162.5</v>
      </c>
      <c r="K124" s="167">
        <f t="shared" si="49"/>
        <v>14170</v>
      </c>
      <c r="L124" s="167">
        <v>21</v>
      </c>
      <c r="M124" s="167">
        <f t="shared" si="50"/>
        <v>0</v>
      </c>
      <c r="N124" s="161">
        <v>0</v>
      </c>
      <c r="O124" s="161">
        <f t="shared" si="51"/>
        <v>0</v>
      </c>
      <c r="P124" s="161">
        <v>0</v>
      </c>
      <c r="Q124" s="161">
        <f t="shared" si="52"/>
        <v>0</v>
      </c>
      <c r="R124" s="161"/>
      <c r="S124" s="161"/>
      <c r="T124" s="162">
        <v>0.34</v>
      </c>
      <c r="U124" s="161">
        <f t="shared" si="53"/>
        <v>29.65</v>
      </c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153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>
        <v>100</v>
      </c>
      <c r="B125" s="159" t="s">
        <v>337</v>
      </c>
      <c r="C125" s="182" t="s">
        <v>338</v>
      </c>
      <c r="D125" s="161" t="s">
        <v>207</v>
      </c>
      <c r="E125" s="165">
        <v>4</v>
      </c>
      <c r="F125" s="167"/>
      <c r="G125" s="167"/>
      <c r="H125" s="167">
        <v>47.57</v>
      </c>
      <c r="I125" s="167">
        <f t="shared" si="48"/>
        <v>190.28</v>
      </c>
      <c r="J125" s="167">
        <v>2282.4299999999998</v>
      </c>
      <c r="K125" s="167">
        <f t="shared" si="49"/>
        <v>9129.7199999999993</v>
      </c>
      <c r="L125" s="167">
        <v>21</v>
      </c>
      <c r="M125" s="167">
        <f t="shared" si="50"/>
        <v>0</v>
      </c>
      <c r="N125" s="161">
        <v>8.5999999999999998E-4</v>
      </c>
      <c r="O125" s="161">
        <f t="shared" si="51"/>
        <v>3.4399999999999999E-3</v>
      </c>
      <c r="P125" s="161">
        <v>0</v>
      </c>
      <c r="Q125" s="161">
        <f t="shared" si="52"/>
        <v>0</v>
      </c>
      <c r="R125" s="161"/>
      <c r="S125" s="161"/>
      <c r="T125" s="162">
        <v>4.7699999999999996</v>
      </c>
      <c r="U125" s="161">
        <f t="shared" si="53"/>
        <v>19.079999999999998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153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52">
        <v>101</v>
      </c>
      <c r="B126" s="159" t="s">
        <v>339</v>
      </c>
      <c r="C126" s="182" t="s">
        <v>340</v>
      </c>
      <c r="D126" s="161" t="s">
        <v>170</v>
      </c>
      <c r="E126" s="165">
        <v>198</v>
      </c>
      <c r="F126" s="167"/>
      <c r="G126" s="167"/>
      <c r="H126" s="167">
        <v>12.42</v>
      </c>
      <c r="I126" s="167">
        <f t="shared" si="48"/>
        <v>2459.16</v>
      </c>
      <c r="J126" s="167">
        <v>541.58000000000004</v>
      </c>
      <c r="K126" s="167">
        <f t="shared" si="49"/>
        <v>107232.84</v>
      </c>
      <c r="L126" s="167">
        <v>21</v>
      </c>
      <c r="M126" s="167">
        <f t="shared" si="50"/>
        <v>0</v>
      </c>
      <c r="N126" s="161">
        <v>8.5999999999999998E-4</v>
      </c>
      <c r="O126" s="161">
        <f t="shared" si="51"/>
        <v>0.17027999999999999</v>
      </c>
      <c r="P126" s="161">
        <v>0</v>
      </c>
      <c r="Q126" s="161">
        <f t="shared" si="52"/>
        <v>0</v>
      </c>
      <c r="R126" s="161"/>
      <c r="S126" s="161"/>
      <c r="T126" s="162">
        <v>4.7699999999999996</v>
      </c>
      <c r="U126" s="161">
        <f t="shared" si="53"/>
        <v>944.46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153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2">
        <v>102</v>
      </c>
      <c r="B127" s="159" t="s">
        <v>341</v>
      </c>
      <c r="C127" s="182" t="s">
        <v>342</v>
      </c>
      <c r="D127" s="161" t="s">
        <v>292</v>
      </c>
      <c r="E127" s="165">
        <v>1</v>
      </c>
      <c r="F127" s="167"/>
      <c r="G127" s="167"/>
      <c r="H127" s="167">
        <v>0</v>
      </c>
      <c r="I127" s="167">
        <f t="shared" si="48"/>
        <v>0</v>
      </c>
      <c r="J127" s="167">
        <v>4620</v>
      </c>
      <c r="K127" s="167">
        <f t="shared" si="49"/>
        <v>4620</v>
      </c>
      <c r="L127" s="167">
        <v>21</v>
      </c>
      <c r="M127" s="167">
        <f t="shared" si="50"/>
        <v>0</v>
      </c>
      <c r="N127" s="161">
        <v>0</v>
      </c>
      <c r="O127" s="161">
        <f t="shared" si="51"/>
        <v>0</v>
      </c>
      <c r="P127" s="161">
        <v>0</v>
      </c>
      <c r="Q127" s="161">
        <f t="shared" si="52"/>
        <v>0</v>
      </c>
      <c r="R127" s="161"/>
      <c r="S127" s="161"/>
      <c r="T127" s="162">
        <v>2.048</v>
      </c>
      <c r="U127" s="161">
        <f t="shared" si="53"/>
        <v>2.0499999999999998</v>
      </c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153</v>
      </c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x14ac:dyDescent="0.2">
      <c r="A128" s="153" t="s">
        <v>148</v>
      </c>
      <c r="B128" s="160" t="s">
        <v>93</v>
      </c>
      <c r="C128" s="183" t="s">
        <v>94</v>
      </c>
      <c r="D128" s="163"/>
      <c r="E128" s="166"/>
      <c r="F128" s="168"/>
      <c r="G128" s="168"/>
      <c r="H128" s="168"/>
      <c r="I128" s="168">
        <f>SUM(I129:I139)</f>
        <v>103650.95999999999</v>
      </c>
      <c r="J128" s="168"/>
      <c r="K128" s="168">
        <f>SUM(K129:K139)</f>
        <v>75324.040000000008</v>
      </c>
      <c r="L128" s="168"/>
      <c r="M128" s="168">
        <f>SUM(M129:M139)</f>
        <v>0</v>
      </c>
      <c r="N128" s="163"/>
      <c r="O128" s="163">
        <f>SUM(O129:O139)</f>
        <v>1.5414799999999997</v>
      </c>
      <c r="P128" s="163"/>
      <c r="Q128" s="163">
        <f>SUM(Q129:Q139)</f>
        <v>0</v>
      </c>
      <c r="R128" s="163"/>
      <c r="S128" s="163"/>
      <c r="T128" s="164"/>
      <c r="U128" s="163">
        <f>SUM(U129:U139)</f>
        <v>115.1</v>
      </c>
      <c r="AE128" t="s">
        <v>149</v>
      </c>
    </row>
    <row r="129" spans="1:60" ht="22.5" outlineLevel="1" x14ac:dyDescent="0.2">
      <c r="A129" s="152">
        <v>103</v>
      </c>
      <c r="B129" s="159" t="s">
        <v>343</v>
      </c>
      <c r="C129" s="182" t="s">
        <v>344</v>
      </c>
      <c r="D129" s="161" t="s">
        <v>170</v>
      </c>
      <c r="E129" s="165">
        <v>20</v>
      </c>
      <c r="F129" s="167"/>
      <c r="G129" s="167"/>
      <c r="H129" s="167">
        <v>180.42</v>
      </c>
      <c r="I129" s="167">
        <f t="shared" ref="I129:I139" si="54">ROUND(E129*H129,2)</f>
        <v>3608.4</v>
      </c>
      <c r="J129" s="167">
        <v>60.980000000000018</v>
      </c>
      <c r="K129" s="167">
        <f t="shared" ref="K129:K139" si="55">ROUND(E129*J129,2)</f>
        <v>1219.5999999999999</v>
      </c>
      <c r="L129" s="167">
        <v>21</v>
      </c>
      <c r="M129" s="167">
        <f t="shared" ref="M129:M139" si="56">G129*(1+L129/100)</f>
        <v>0</v>
      </c>
      <c r="N129" s="161">
        <v>2.0400000000000001E-3</v>
      </c>
      <c r="O129" s="161">
        <f t="shared" ref="O129:O139" si="57">ROUND(E129*N129,5)</f>
        <v>4.0800000000000003E-2</v>
      </c>
      <c r="P129" s="161">
        <v>0</v>
      </c>
      <c r="Q129" s="161">
        <f t="shared" ref="Q129:Q139" si="58">ROUND(E129*P129,5)</f>
        <v>0</v>
      </c>
      <c r="R129" s="161"/>
      <c r="S129" s="161"/>
      <c r="T129" s="162">
        <v>0.09</v>
      </c>
      <c r="U129" s="161">
        <f t="shared" ref="U129:U139" si="59">ROUND(E129*T129,2)</f>
        <v>1.8</v>
      </c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153</v>
      </c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52">
        <v>104</v>
      </c>
      <c r="B130" s="159" t="s">
        <v>345</v>
      </c>
      <c r="C130" s="182" t="s">
        <v>560</v>
      </c>
      <c r="D130" s="161" t="s">
        <v>170</v>
      </c>
      <c r="E130" s="165">
        <v>85</v>
      </c>
      <c r="F130" s="167"/>
      <c r="G130" s="167"/>
      <c r="H130" s="167">
        <v>316.92</v>
      </c>
      <c r="I130" s="167">
        <f t="shared" si="54"/>
        <v>26938.2</v>
      </c>
      <c r="J130" s="167">
        <v>61.079999999999984</v>
      </c>
      <c r="K130" s="167">
        <f t="shared" si="55"/>
        <v>5191.8</v>
      </c>
      <c r="L130" s="167">
        <v>21</v>
      </c>
      <c r="M130" s="167">
        <f t="shared" si="56"/>
        <v>0</v>
      </c>
      <c r="N130" s="161">
        <v>6.5300000000000002E-3</v>
      </c>
      <c r="O130" s="161">
        <f t="shared" si="57"/>
        <v>0.55505000000000004</v>
      </c>
      <c r="P130" s="161">
        <v>0</v>
      </c>
      <c r="Q130" s="161">
        <f t="shared" si="58"/>
        <v>0</v>
      </c>
      <c r="R130" s="161"/>
      <c r="S130" s="161"/>
      <c r="T130" s="162">
        <v>0.09</v>
      </c>
      <c r="U130" s="161">
        <f t="shared" si="59"/>
        <v>7.65</v>
      </c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153</v>
      </c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ht="22.5" outlineLevel="1" x14ac:dyDescent="0.2">
      <c r="A131" s="152">
        <v>105</v>
      </c>
      <c r="B131" s="159" t="s">
        <v>346</v>
      </c>
      <c r="C131" s="182" t="s">
        <v>561</v>
      </c>
      <c r="D131" s="161" t="s">
        <v>170</v>
      </c>
      <c r="E131" s="165">
        <v>85</v>
      </c>
      <c r="F131" s="167"/>
      <c r="G131" s="167"/>
      <c r="H131" s="167">
        <v>309.61</v>
      </c>
      <c r="I131" s="167">
        <f t="shared" si="54"/>
        <v>26316.85</v>
      </c>
      <c r="J131" s="167">
        <v>245.39</v>
      </c>
      <c r="K131" s="167">
        <f t="shared" si="55"/>
        <v>20858.150000000001</v>
      </c>
      <c r="L131" s="167">
        <v>21</v>
      </c>
      <c r="M131" s="167">
        <f t="shared" si="56"/>
        <v>0</v>
      </c>
      <c r="N131" s="161">
        <v>5.7200000000000003E-3</v>
      </c>
      <c r="O131" s="161">
        <f t="shared" si="57"/>
        <v>0.48620000000000002</v>
      </c>
      <c r="P131" s="161">
        <v>0</v>
      </c>
      <c r="Q131" s="161">
        <f t="shared" si="58"/>
        <v>0</v>
      </c>
      <c r="R131" s="161"/>
      <c r="S131" s="161"/>
      <c r="T131" s="162">
        <v>0.46200000000000002</v>
      </c>
      <c r="U131" s="161">
        <f t="shared" si="59"/>
        <v>39.270000000000003</v>
      </c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153</v>
      </c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22.5" outlineLevel="1" x14ac:dyDescent="0.2">
      <c r="A132" s="152">
        <v>106</v>
      </c>
      <c r="B132" s="159" t="s">
        <v>347</v>
      </c>
      <c r="C132" s="182" t="s">
        <v>562</v>
      </c>
      <c r="D132" s="161" t="s">
        <v>170</v>
      </c>
      <c r="E132" s="165">
        <v>22</v>
      </c>
      <c r="F132" s="167"/>
      <c r="G132" s="167"/>
      <c r="H132" s="167">
        <v>276.92</v>
      </c>
      <c r="I132" s="167">
        <f t="shared" si="54"/>
        <v>6092.24</v>
      </c>
      <c r="J132" s="167">
        <v>69.079999999999984</v>
      </c>
      <c r="K132" s="167">
        <f t="shared" si="55"/>
        <v>1519.76</v>
      </c>
      <c r="L132" s="167">
        <v>21</v>
      </c>
      <c r="M132" s="167">
        <f t="shared" si="56"/>
        <v>0</v>
      </c>
      <c r="N132" s="161">
        <v>5.7099999999999998E-3</v>
      </c>
      <c r="O132" s="161">
        <f t="shared" si="57"/>
        <v>0.12562000000000001</v>
      </c>
      <c r="P132" s="161">
        <v>0</v>
      </c>
      <c r="Q132" s="161">
        <f t="shared" si="58"/>
        <v>0</v>
      </c>
      <c r="R132" s="161"/>
      <c r="S132" s="161"/>
      <c r="T132" s="162">
        <v>0.09</v>
      </c>
      <c r="U132" s="161">
        <f t="shared" si="59"/>
        <v>1.98</v>
      </c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153</v>
      </c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2.5" outlineLevel="1" x14ac:dyDescent="0.2">
      <c r="A133" s="152">
        <v>107</v>
      </c>
      <c r="B133" s="159" t="s">
        <v>348</v>
      </c>
      <c r="C133" s="182" t="s">
        <v>563</v>
      </c>
      <c r="D133" s="161" t="s">
        <v>170</v>
      </c>
      <c r="E133" s="165">
        <v>192</v>
      </c>
      <c r="F133" s="167"/>
      <c r="G133" s="167"/>
      <c r="H133" s="167">
        <v>38.26</v>
      </c>
      <c r="I133" s="167">
        <f t="shared" si="54"/>
        <v>7345.92</v>
      </c>
      <c r="J133" s="167">
        <v>101.74000000000001</v>
      </c>
      <c r="K133" s="167">
        <f t="shared" si="55"/>
        <v>19534.080000000002</v>
      </c>
      <c r="L133" s="167">
        <v>21</v>
      </c>
      <c r="M133" s="167">
        <f t="shared" si="56"/>
        <v>0</v>
      </c>
      <c r="N133" s="161">
        <v>1.8000000000000001E-4</v>
      </c>
      <c r="O133" s="161">
        <f t="shared" si="57"/>
        <v>3.456E-2</v>
      </c>
      <c r="P133" s="161">
        <v>0</v>
      </c>
      <c r="Q133" s="161">
        <f t="shared" si="58"/>
        <v>0</v>
      </c>
      <c r="R133" s="161"/>
      <c r="S133" s="161"/>
      <c r="T133" s="162">
        <v>0.18</v>
      </c>
      <c r="U133" s="161">
        <f t="shared" si="59"/>
        <v>34.56</v>
      </c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153</v>
      </c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ht="22.5" outlineLevel="1" x14ac:dyDescent="0.2">
      <c r="A134" s="152">
        <v>108</v>
      </c>
      <c r="B134" s="159" t="s">
        <v>349</v>
      </c>
      <c r="C134" s="182" t="s">
        <v>350</v>
      </c>
      <c r="D134" s="161" t="s">
        <v>170</v>
      </c>
      <c r="E134" s="165">
        <v>70</v>
      </c>
      <c r="F134" s="167"/>
      <c r="G134" s="167"/>
      <c r="H134" s="167">
        <v>122.71</v>
      </c>
      <c r="I134" s="167">
        <f t="shared" si="54"/>
        <v>8589.7000000000007</v>
      </c>
      <c r="J134" s="167">
        <v>54.290000000000006</v>
      </c>
      <c r="K134" s="167">
        <f t="shared" si="55"/>
        <v>3800.3</v>
      </c>
      <c r="L134" s="167">
        <v>21</v>
      </c>
      <c r="M134" s="167">
        <f t="shared" si="56"/>
        <v>0</v>
      </c>
      <c r="N134" s="161">
        <v>1.07E-3</v>
      </c>
      <c r="O134" s="161">
        <f t="shared" si="57"/>
        <v>7.4899999999999994E-2</v>
      </c>
      <c r="P134" s="161">
        <v>0</v>
      </c>
      <c r="Q134" s="161">
        <f t="shared" si="58"/>
        <v>0</v>
      </c>
      <c r="R134" s="161"/>
      <c r="S134" s="161"/>
      <c r="T134" s="162">
        <v>0.08</v>
      </c>
      <c r="U134" s="161">
        <f t="shared" si="59"/>
        <v>5.6</v>
      </c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153</v>
      </c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22.5" outlineLevel="1" x14ac:dyDescent="0.2">
      <c r="A135" s="152">
        <v>109</v>
      </c>
      <c r="B135" s="159" t="s">
        <v>351</v>
      </c>
      <c r="C135" s="182" t="s">
        <v>352</v>
      </c>
      <c r="D135" s="161" t="s">
        <v>170</v>
      </c>
      <c r="E135" s="165">
        <v>100</v>
      </c>
      <c r="F135" s="167"/>
      <c r="G135" s="167"/>
      <c r="H135" s="167">
        <v>245.21</v>
      </c>
      <c r="I135" s="167">
        <f t="shared" si="54"/>
        <v>24521</v>
      </c>
      <c r="J135" s="167">
        <v>66.789999999999992</v>
      </c>
      <c r="K135" s="167">
        <f t="shared" si="55"/>
        <v>6679</v>
      </c>
      <c r="L135" s="167">
        <v>21</v>
      </c>
      <c r="M135" s="167">
        <f t="shared" si="56"/>
        <v>0</v>
      </c>
      <c r="N135" s="161">
        <v>2.14E-3</v>
      </c>
      <c r="O135" s="161">
        <f t="shared" si="57"/>
        <v>0.214</v>
      </c>
      <c r="P135" s="161">
        <v>0</v>
      </c>
      <c r="Q135" s="161">
        <f t="shared" si="58"/>
        <v>0</v>
      </c>
      <c r="R135" s="161"/>
      <c r="S135" s="161"/>
      <c r="T135" s="162">
        <v>0.08</v>
      </c>
      <c r="U135" s="161">
        <f t="shared" si="59"/>
        <v>8</v>
      </c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153</v>
      </c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2">
        <v>110</v>
      </c>
      <c r="B136" s="159" t="s">
        <v>353</v>
      </c>
      <c r="C136" s="182" t="s">
        <v>354</v>
      </c>
      <c r="D136" s="161" t="s">
        <v>203</v>
      </c>
      <c r="E136" s="165">
        <v>145</v>
      </c>
      <c r="F136" s="167"/>
      <c r="G136" s="167"/>
      <c r="H136" s="167">
        <v>0</v>
      </c>
      <c r="I136" s="167">
        <f t="shared" si="54"/>
        <v>0</v>
      </c>
      <c r="J136" s="167">
        <v>28</v>
      </c>
      <c r="K136" s="167">
        <f t="shared" si="55"/>
        <v>4060</v>
      </c>
      <c r="L136" s="167">
        <v>21</v>
      </c>
      <c r="M136" s="167">
        <f t="shared" si="56"/>
        <v>0</v>
      </c>
      <c r="N136" s="161">
        <v>0</v>
      </c>
      <c r="O136" s="161">
        <f t="shared" si="57"/>
        <v>0</v>
      </c>
      <c r="P136" s="161">
        <v>0</v>
      </c>
      <c r="Q136" s="161">
        <f t="shared" si="58"/>
        <v>0</v>
      </c>
      <c r="R136" s="161"/>
      <c r="S136" s="161"/>
      <c r="T136" s="162">
        <v>0.05</v>
      </c>
      <c r="U136" s="161">
        <f t="shared" si="59"/>
        <v>7.25</v>
      </c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153</v>
      </c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ht="22.5" outlineLevel="1" x14ac:dyDescent="0.2">
      <c r="A137" s="152">
        <v>111</v>
      </c>
      <c r="B137" s="159" t="s">
        <v>355</v>
      </c>
      <c r="C137" s="182" t="s">
        <v>356</v>
      </c>
      <c r="D137" s="161" t="s">
        <v>170</v>
      </c>
      <c r="E137" s="165">
        <v>30</v>
      </c>
      <c r="F137" s="167"/>
      <c r="G137" s="167"/>
      <c r="H137" s="167">
        <v>5.24</v>
      </c>
      <c r="I137" s="167">
        <f t="shared" si="54"/>
        <v>157.19999999999999</v>
      </c>
      <c r="J137" s="167">
        <v>83.76</v>
      </c>
      <c r="K137" s="167">
        <f t="shared" si="55"/>
        <v>2512.8000000000002</v>
      </c>
      <c r="L137" s="167">
        <v>21</v>
      </c>
      <c r="M137" s="167">
        <f t="shared" si="56"/>
        <v>0</v>
      </c>
      <c r="N137" s="161">
        <v>2.3000000000000001E-4</v>
      </c>
      <c r="O137" s="161">
        <f t="shared" si="57"/>
        <v>6.8999999999999999E-3</v>
      </c>
      <c r="P137" s="161">
        <v>0</v>
      </c>
      <c r="Q137" s="161">
        <f t="shared" si="58"/>
        <v>0</v>
      </c>
      <c r="R137" s="161"/>
      <c r="S137" s="161"/>
      <c r="T137" s="162">
        <v>0.161</v>
      </c>
      <c r="U137" s="161">
        <f t="shared" si="59"/>
        <v>4.83</v>
      </c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153</v>
      </c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22.5" outlineLevel="1" x14ac:dyDescent="0.2">
      <c r="A138" s="152">
        <v>112</v>
      </c>
      <c r="B138" s="159" t="s">
        <v>357</v>
      </c>
      <c r="C138" s="182" t="s">
        <v>358</v>
      </c>
      <c r="D138" s="161" t="s">
        <v>170</v>
      </c>
      <c r="E138" s="165">
        <v>15</v>
      </c>
      <c r="F138" s="167"/>
      <c r="G138" s="167"/>
      <c r="H138" s="167">
        <v>5.43</v>
      </c>
      <c r="I138" s="167">
        <f t="shared" si="54"/>
        <v>81.45</v>
      </c>
      <c r="J138" s="167">
        <v>274.57</v>
      </c>
      <c r="K138" s="167">
        <f t="shared" si="55"/>
        <v>4118.55</v>
      </c>
      <c r="L138" s="167">
        <v>21</v>
      </c>
      <c r="M138" s="167">
        <f t="shared" si="56"/>
        <v>0</v>
      </c>
      <c r="N138" s="161">
        <v>2.3000000000000001E-4</v>
      </c>
      <c r="O138" s="161">
        <f t="shared" si="57"/>
        <v>3.4499999999999999E-3</v>
      </c>
      <c r="P138" s="161">
        <v>0</v>
      </c>
      <c r="Q138" s="161">
        <f t="shared" si="58"/>
        <v>0</v>
      </c>
      <c r="R138" s="161"/>
      <c r="S138" s="161"/>
      <c r="T138" s="162">
        <v>0.161</v>
      </c>
      <c r="U138" s="161">
        <f t="shared" si="59"/>
        <v>2.42</v>
      </c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153</v>
      </c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2">
        <v>113</v>
      </c>
      <c r="B139" s="159" t="s">
        <v>359</v>
      </c>
      <c r="C139" s="182" t="s">
        <v>360</v>
      </c>
      <c r="D139" s="161" t="s">
        <v>292</v>
      </c>
      <c r="E139" s="165">
        <v>1</v>
      </c>
      <c r="F139" s="167"/>
      <c r="G139" s="167"/>
      <c r="H139" s="167">
        <v>0</v>
      </c>
      <c r="I139" s="167">
        <f t="shared" si="54"/>
        <v>0</v>
      </c>
      <c r="J139" s="167">
        <v>5830</v>
      </c>
      <c r="K139" s="167">
        <f t="shared" si="55"/>
        <v>5830</v>
      </c>
      <c r="L139" s="167">
        <v>21</v>
      </c>
      <c r="M139" s="167">
        <f t="shared" si="56"/>
        <v>0</v>
      </c>
      <c r="N139" s="161">
        <v>0</v>
      </c>
      <c r="O139" s="161">
        <f t="shared" si="57"/>
        <v>0</v>
      </c>
      <c r="P139" s="161">
        <v>0</v>
      </c>
      <c r="Q139" s="161">
        <f t="shared" si="58"/>
        <v>0</v>
      </c>
      <c r="R139" s="161"/>
      <c r="S139" s="161"/>
      <c r="T139" s="162">
        <v>1.74</v>
      </c>
      <c r="U139" s="161">
        <f t="shared" si="59"/>
        <v>1.74</v>
      </c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153</v>
      </c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x14ac:dyDescent="0.2">
      <c r="A140" s="153" t="s">
        <v>148</v>
      </c>
      <c r="B140" s="160" t="s">
        <v>95</v>
      </c>
      <c r="C140" s="183" t="s">
        <v>96</v>
      </c>
      <c r="D140" s="163"/>
      <c r="E140" s="166"/>
      <c r="F140" s="168"/>
      <c r="G140" s="168"/>
      <c r="H140" s="168"/>
      <c r="I140" s="168">
        <f>SUM(I141:I149)</f>
        <v>51.1</v>
      </c>
      <c r="J140" s="168"/>
      <c r="K140" s="168">
        <f>SUM(K141:K149)</f>
        <v>299948.90000000002</v>
      </c>
      <c r="L140" s="168"/>
      <c r="M140" s="168">
        <f>SUM(M141:M149)</f>
        <v>0</v>
      </c>
      <c r="N140" s="163"/>
      <c r="O140" s="163">
        <f>SUM(O141:O149)</f>
        <v>1.7000000000000001E-4</v>
      </c>
      <c r="P140" s="163"/>
      <c r="Q140" s="163">
        <f>SUM(Q141:Q149)</f>
        <v>0</v>
      </c>
      <c r="R140" s="163"/>
      <c r="S140" s="163"/>
      <c r="T140" s="164"/>
      <c r="U140" s="163">
        <f>SUM(U141:U149)</f>
        <v>31.6</v>
      </c>
      <c r="AE140" t="s">
        <v>149</v>
      </c>
    </row>
    <row r="141" spans="1:60" ht="22.5" outlineLevel="1" x14ac:dyDescent="0.2">
      <c r="A141" s="152">
        <v>114</v>
      </c>
      <c r="B141" s="159" t="s">
        <v>361</v>
      </c>
      <c r="C141" s="182" t="s">
        <v>362</v>
      </c>
      <c r="D141" s="161" t="s">
        <v>363</v>
      </c>
      <c r="E141" s="165">
        <v>1</v>
      </c>
      <c r="F141" s="167"/>
      <c r="G141" s="167"/>
      <c r="H141" s="167">
        <v>0</v>
      </c>
      <c r="I141" s="167">
        <f t="shared" ref="I141:I148" si="60">ROUND(E141*H141,2)</f>
        <v>0</v>
      </c>
      <c r="J141" s="167">
        <v>64000</v>
      </c>
      <c r="K141" s="167">
        <f t="shared" ref="K141:K148" si="61">ROUND(E141*J141,2)</f>
        <v>64000</v>
      </c>
      <c r="L141" s="167">
        <v>21</v>
      </c>
      <c r="M141" s="167">
        <f t="shared" ref="M141:M148" si="62">G141*(1+L141/100)</f>
        <v>0</v>
      </c>
      <c r="N141" s="161">
        <v>0</v>
      </c>
      <c r="O141" s="161">
        <f t="shared" ref="O141:O148" si="63">ROUND(E141*N141,5)</f>
        <v>0</v>
      </c>
      <c r="P141" s="161">
        <v>0</v>
      </c>
      <c r="Q141" s="161">
        <f t="shared" ref="Q141:Q148" si="64">ROUND(E141*P141,5)</f>
        <v>0</v>
      </c>
      <c r="R141" s="161"/>
      <c r="S141" s="161"/>
      <c r="T141" s="162">
        <v>0.35</v>
      </c>
      <c r="U141" s="161">
        <f t="shared" ref="U141:U148" si="65">ROUND(E141*T141,2)</f>
        <v>0.35</v>
      </c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153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22.5" outlineLevel="1" x14ac:dyDescent="0.2">
      <c r="A142" s="152">
        <v>115</v>
      </c>
      <c r="B142" s="159" t="s">
        <v>364</v>
      </c>
      <c r="C142" s="182" t="s">
        <v>365</v>
      </c>
      <c r="D142" s="161" t="s">
        <v>203</v>
      </c>
      <c r="E142" s="165">
        <v>15</v>
      </c>
      <c r="F142" s="167"/>
      <c r="G142" s="167"/>
      <c r="H142" s="167">
        <v>0</v>
      </c>
      <c r="I142" s="167">
        <f t="shared" si="60"/>
        <v>0</v>
      </c>
      <c r="J142" s="167">
        <v>560</v>
      </c>
      <c r="K142" s="167">
        <f t="shared" si="61"/>
        <v>8400</v>
      </c>
      <c r="L142" s="167">
        <v>21</v>
      </c>
      <c r="M142" s="167">
        <f t="shared" si="62"/>
        <v>0</v>
      </c>
      <c r="N142" s="161">
        <v>0</v>
      </c>
      <c r="O142" s="161">
        <f t="shared" si="63"/>
        <v>0</v>
      </c>
      <c r="P142" s="161">
        <v>0</v>
      </c>
      <c r="Q142" s="161">
        <f t="shared" si="64"/>
        <v>0</v>
      </c>
      <c r="R142" s="161"/>
      <c r="S142" s="161"/>
      <c r="T142" s="162">
        <v>0.35</v>
      </c>
      <c r="U142" s="161">
        <f t="shared" si="65"/>
        <v>5.25</v>
      </c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153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22.5" outlineLevel="1" x14ac:dyDescent="0.2">
      <c r="A143" s="152">
        <v>116</v>
      </c>
      <c r="B143" s="159" t="s">
        <v>366</v>
      </c>
      <c r="C143" s="182" t="s">
        <v>367</v>
      </c>
      <c r="D143" s="161" t="s">
        <v>203</v>
      </c>
      <c r="E143" s="165">
        <v>15</v>
      </c>
      <c r="F143" s="167"/>
      <c r="G143" s="167"/>
      <c r="H143" s="167">
        <v>0</v>
      </c>
      <c r="I143" s="167">
        <f t="shared" si="60"/>
        <v>0</v>
      </c>
      <c r="J143" s="167">
        <v>500</v>
      </c>
      <c r="K143" s="167">
        <f t="shared" si="61"/>
        <v>7500</v>
      </c>
      <c r="L143" s="167">
        <v>21</v>
      </c>
      <c r="M143" s="167">
        <f t="shared" si="62"/>
        <v>0</v>
      </c>
      <c r="N143" s="161">
        <v>0</v>
      </c>
      <c r="O143" s="161">
        <f t="shared" si="63"/>
        <v>0</v>
      </c>
      <c r="P143" s="161">
        <v>0</v>
      </c>
      <c r="Q143" s="161">
        <f t="shared" si="64"/>
        <v>0</v>
      </c>
      <c r="R143" s="161"/>
      <c r="S143" s="161"/>
      <c r="T143" s="162">
        <v>0.35</v>
      </c>
      <c r="U143" s="161">
        <f t="shared" si="65"/>
        <v>5.25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153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2.5" outlineLevel="1" x14ac:dyDescent="0.2">
      <c r="A144" s="152">
        <v>117</v>
      </c>
      <c r="B144" s="159" t="s">
        <v>368</v>
      </c>
      <c r="C144" s="182" t="s">
        <v>369</v>
      </c>
      <c r="D144" s="161" t="s">
        <v>203</v>
      </c>
      <c r="E144" s="165">
        <v>31</v>
      </c>
      <c r="F144" s="167"/>
      <c r="G144" s="167"/>
      <c r="H144" s="167">
        <v>0</v>
      </c>
      <c r="I144" s="167">
        <f t="shared" si="60"/>
        <v>0</v>
      </c>
      <c r="J144" s="167">
        <v>590</v>
      </c>
      <c r="K144" s="167">
        <f t="shared" si="61"/>
        <v>18290</v>
      </c>
      <c r="L144" s="167">
        <v>21</v>
      </c>
      <c r="M144" s="167">
        <f t="shared" si="62"/>
        <v>0</v>
      </c>
      <c r="N144" s="161">
        <v>0</v>
      </c>
      <c r="O144" s="161">
        <f t="shared" si="63"/>
        <v>0</v>
      </c>
      <c r="P144" s="161">
        <v>0</v>
      </c>
      <c r="Q144" s="161">
        <f t="shared" si="64"/>
        <v>0</v>
      </c>
      <c r="R144" s="161"/>
      <c r="S144" s="161"/>
      <c r="T144" s="162">
        <v>0.35</v>
      </c>
      <c r="U144" s="161">
        <f t="shared" si="65"/>
        <v>10.85</v>
      </c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153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33.75" outlineLevel="1" x14ac:dyDescent="0.2">
      <c r="A145" s="152">
        <v>118</v>
      </c>
      <c r="B145" s="159" t="s">
        <v>370</v>
      </c>
      <c r="C145" s="182" t="s">
        <v>371</v>
      </c>
      <c r="D145" s="161" t="s">
        <v>203</v>
      </c>
      <c r="E145" s="165">
        <v>1</v>
      </c>
      <c r="F145" s="167"/>
      <c r="G145" s="167"/>
      <c r="H145" s="167">
        <v>0</v>
      </c>
      <c r="I145" s="167">
        <f t="shared" si="60"/>
        <v>0</v>
      </c>
      <c r="J145" s="167">
        <v>8560</v>
      </c>
      <c r="K145" s="167">
        <f t="shared" si="61"/>
        <v>8560</v>
      </c>
      <c r="L145" s="167">
        <v>21</v>
      </c>
      <c r="M145" s="167">
        <f t="shared" si="62"/>
        <v>0</v>
      </c>
      <c r="N145" s="161">
        <v>0</v>
      </c>
      <c r="O145" s="161">
        <f t="shared" si="63"/>
        <v>0</v>
      </c>
      <c r="P145" s="161">
        <v>0</v>
      </c>
      <c r="Q145" s="161">
        <f t="shared" si="64"/>
        <v>0</v>
      </c>
      <c r="R145" s="161"/>
      <c r="S145" s="161"/>
      <c r="T145" s="162">
        <v>0.35</v>
      </c>
      <c r="U145" s="161">
        <f t="shared" si="65"/>
        <v>0.35</v>
      </c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153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52">
        <v>119</v>
      </c>
      <c r="B146" s="159" t="s">
        <v>372</v>
      </c>
      <c r="C146" s="182" t="s">
        <v>373</v>
      </c>
      <c r="D146" s="161" t="s">
        <v>203</v>
      </c>
      <c r="E146" s="165">
        <v>10</v>
      </c>
      <c r="F146" s="167"/>
      <c r="G146" s="167"/>
      <c r="H146" s="167">
        <v>0</v>
      </c>
      <c r="I146" s="167">
        <f t="shared" si="60"/>
        <v>0</v>
      </c>
      <c r="J146" s="167">
        <v>5500</v>
      </c>
      <c r="K146" s="167">
        <f t="shared" si="61"/>
        <v>55000</v>
      </c>
      <c r="L146" s="167">
        <v>21</v>
      </c>
      <c r="M146" s="167">
        <f t="shared" si="62"/>
        <v>0</v>
      </c>
      <c r="N146" s="161">
        <v>0</v>
      </c>
      <c r="O146" s="161">
        <f t="shared" si="63"/>
        <v>0</v>
      </c>
      <c r="P146" s="161">
        <v>0</v>
      </c>
      <c r="Q146" s="161">
        <f t="shared" si="64"/>
        <v>0</v>
      </c>
      <c r="R146" s="161"/>
      <c r="S146" s="161"/>
      <c r="T146" s="162">
        <v>0.35</v>
      </c>
      <c r="U146" s="161">
        <f t="shared" si="65"/>
        <v>3.5</v>
      </c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153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ht="22.5" outlineLevel="1" x14ac:dyDescent="0.2">
      <c r="A147" s="152">
        <v>120</v>
      </c>
      <c r="B147" s="159" t="s">
        <v>374</v>
      </c>
      <c r="C147" s="182" t="s">
        <v>375</v>
      </c>
      <c r="D147" s="161" t="s">
        <v>203</v>
      </c>
      <c r="E147" s="165">
        <v>11</v>
      </c>
      <c r="F147" s="167"/>
      <c r="G147" s="167"/>
      <c r="H147" s="167">
        <v>0</v>
      </c>
      <c r="I147" s="167">
        <f t="shared" si="60"/>
        <v>0</v>
      </c>
      <c r="J147" s="167">
        <v>5750</v>
      </c>
      <c r="K147" s="167">
        <f t="shared" si="61"/>
        <v>63250</v>
      </c>
      <c r="L147" s="167">
        <v>21</v>
      </c>
      <c r="M147" s="167">
        <f t="shared" si="62"/>
        <v>0</v>
      </c>
      <c r="N147" s="161">
        <v>0</v>
      </c>
      <c r="O147" s="161">
        <f t="shared" si="63"/>
        <v>0</v>
      </c>
      <c r="P147" s="161">
        <v>0</v>
      </c>
      <c r="Q147" s="161">
        <f t="shared" si="64"/>
        <v>0</v>
      </c>
      <c r="R147" s="161"/>
      <c r="S147" s="161"/>
      <c r="T147" s="162">
        <v>0.35</v>
      </c>
      <c r="U147" s="161">
        <f t="shared" si="65"/>
        <v>3.85</v>
      </c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153</v>
      </c>
      <c r="AF147" s="151"/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2">
        <v>121</v>
      </c>
      <c r="B148" s="159" t="s">
        <v>376</v>
      </c>
      <c r="C148" s="182" t="s">
        <v>377</v>
      </c>
      <c r="D148" s="161" t="s">
        <v>292</v>
      </c>
      <c r="E148" s="165">
        <v>1</v>
      </c>
      <c r="F148" s="167"/>
      <c r="G148" s="167"/>
      <c r="H148" s="167">
        <v>51.1</v>
      </c>
      <c r="I148" s="167">
        <f t="shared" si="60"/>
        <v>51.1</v>
      </c>
      <c r="J148" s="167">
        <v>74948.899999999994</v>
      </c>
      <c r="K148" s="167">
        <f t="shared" si="61"/>
        <v>74948.899999999994</v>
      </c>
      <c r="L148" s="167">
        <v>21</v>
      </c>
      <c r="M148" s="167">
        <f t="shared" si="62"/>
        <v>0</v>
      </c>
      <c r="N148" s="161">
        <v>1.7000000000000001E-4</v>
      </c>
      <c r="O148" s="161">
        <f t="shared" si="63"/>
        <v>1.7000000000000001E-4</v>
      </c>
      <c r="P148" s="161">
        <v>0</v>
      </c>
      <c r="Q148" s="161">
        <f t="shared" si="64"/>
        <v>0</v>
      </c>
      <c r="R148" s="161"/>
      <c r="S148" s="161"/>
      <c r="T148" s="162">
        <v>2.2000000000000002</v>
      </c>
      <c r="U148" s="161">
        <f t="shared" si="65"/>
        <v>2.2000000000000002</v>
      </c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153</v>
      </c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22.5" outlineLevel="1" x14ac:dyDescent="0.2">
      <c r="A149" s="152"/>
      <c r="B149" s="159"/>
      <c r="C149" s="239" t="s">
        <v>378</v>
      </c>
      <c r="D149" s="240"/>
      <c r="E149" s="241"/>
      <c r="F149" s="242"/>
      <c r="G149" s="243"/>
      <c r="H149" s="167"/>
      <c r="I149" s="167"/>
      <c r="J149" s="167"/>
      <c r="K149" s="167"/>
      <c r="L149" s="167"/>
      <c r="M149" s="167"/>
      <c r="N149" s="161"/>
      <c r="O149" s="161"/>
      <c r="P149" s="161"/>
      <c r="Q149" s="161"/>
      <c r="R149" s="161"/>
      <c r="S149" s="161"/>
      <c r="T149" s="162"/>
      <c r="U149" s="161"/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307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4" t="str">
        <f>C149</f>
        <v>Úprava a doplnění stávající vzduchotechniky, včetně přemístění stávající jednotky odtahu spalin. Včetně D+M potrubí prům. 200 mm, spojovací prostředky, kotvení, závěsy.</v>
      </c>
      <c r="BB149" s="151"/>
      <c r="BC149" s="151"/>
      <c r="BD149" s="151"/>
      <c r="BE149" s="151"/>
      <c r="BF149" s="151"/>
      <c r="BG149" s="151"/>
      <c r="BH149" s="151"/>
    </row>
    <row r="150" spans="1:60" x14ac:dyDescent="0.2">
      <c r="A150" s="153" t="s">
        <v>148</v>
      </c>
      <c r="B150" s="160" t="s">
        <v>97</v>
      </c>
      <c r="C150" s="183" t="s">
        <v>98</v>
      </c>
      <c r="D150" s="163"/>
      <c r="E150" s="166"/>
      <c r="F150" s="168"/>
      <c r="G150" s="168"/>
      <c r="H150" s="168"/>
      <c r="I150" s="168">
        <f>SUM(I151:I151)</f>
        <v>1019.06</v>
      </c>
      <c r="J150" s="168"/>
      <c r="K150" s="168">
        <f>SUM(K151:K151)</f>
        <v>819261.71</v>
      </c>
      <c r="L150" s="168"/>
      <c r="M150" s="168">
        <f>SUM(M151:M151)</f>
        <v>0</v>
      </c>
      <c r="N150" s="163"/>
      <c r="O150" s="163">
        <f>SUM(O151:O151)</f>
        <v>2.1319999999999999E-2</v>
      </c>
      <c r="P150" s="163"/>
      <c r="Q150" s="163">
        <f>SUM(Q151:Q151)</f>
        <v>0</v>
      </c>
      <c r="R150" s="163"/>
      <c r="S150" s="163"/>
      <c r="T150" s="164"/>
      <c r="U150" s="163">
        <f>SUM(U151:U151)</f>
        <v>6.42</v>
      </c>
      <c r="AE150" t="s">
        <v>149</v>
      </c>
    </row>
    <row r="151" spans="1:60" ht="22.5" outlineLevel="1" x14ac:dyDescent="0.2">
      <c r="A151" s="152">
        <v>122</v>
      </c>
      <c r="B151" s="159" t="s">
        <v>379</v>
      </c>
      <c r="C151" s="182" t="s">
        <v>380</v>
      </c>
      <c r="D151" s="161" t="s">
        <v>381</v>
      </c>
      <c r="E151" s="165">
        <v>1</v>
      </c>
      <c r="F151" s="167"/>
      <c r="G151" s="167"/>
      <c r="H151" s="167">
        <v>1019.06</v>
      </c>
      <c r="I151" s="167">
        <f>ROUND(E151*H151,2)</f>
        <v>1019.06</v>
      </c>
      <c r="J151" s="167">
        <v>819261.71</v>
      </c>
      <c r="K151" s="167">
        <f>ROUND(E151*J151,2)</f>
        <v>819261.71</v>
      </c>
      <c r="L151" s="167">
        <v>21</v>
      </c>
      <c r="M151" s="167">
        <f>G151*(1+L151/100)</f>
        <v>0</v>
      </c>
      <c r="N151" s="161">
        <v>2.1319999999999999E-2</v>
      </c>
      <c r="O151" s="161">
        <f>ROUND(E151*N151,5)</f>
        <v>2.1319999999999999E-2</v>
      </c>
      <c r="P151" s="161">
        <v>0</v>
      </c>
      <c r="Q151" s="161">
        <f>ROUND(E151*P151,5)</f>
        <v>0</v>
      </c>
      <c r="R151" s="161"/>
      <c r="S151" s="161"/>
      <c r="T151" s="162">
        <v>6.42</v>
      </c>
      <c r="U151" s="161">
        <f>ROUND(E151*T151,2)</f>
        <v>6.42</v>
      </c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153</v>
      </c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x14ac:dyDescent="0.2">
      <c r="A152" s="153" t="s">
        <v>148</v>
      </c>
      <c r="B152" s="160" t="s">
        <v>99</v>
      </c>
      <c r="C152" s="183" t="s">
        <v>100</v>
      </c>
      <c r="D152" s="163"/>
      <c r="E152" s="166"/>
      <c r="F152" s="168"/>
      <c r="G152" s="168"/>
      <c r="H152" s="168"/>
      <c r="I152" s="168">
        <f>SUM(I153:I158)</f>
        <v>155587.42000000001</v>
      </c>
      <c r="J152" s="168"/>
      <c r="K152" s="168">
        <f>SUM(K153:K158)</f>
        <v>317312.57999999996</v>
      </c>
      <c r="L152" s="168"/>
      <c r="M152" s="168">
        <f>SUM(M153:M158)</f>
        <v>0</v>
      </c>
      <c r="N152" s="163"/>
      <c r="O152" s="163">
        <f>SUM(O153:O158)</f>
        <v>7.3584100000000001</v>
      </c>
      <c r="P152" s="163"/>
      <c r="Q152" s="163">
        <f>SUM(Q153:Q158)</f>
        <v>0</v>
      </c>
      <c r="R152" s="163"/>
      <c r="S152" s="163"/>
      <c r="T152" s="164"/>
      <c r="U152" s="163">
        <f>SUM(U153:U158)</f>
        <v>367.26999999999992</v>
      </c>
      <c r="AE152" t="s">
        <v>149</v>
      </c>
    </row>
    <row r="153" spans="1:60" ht="22.5" outlineLevel="1" x14ac:dyDescent="0.2">
      <c r="A153" s="152">
        <v>123</v>
      </c>
      <c r="B153" s="159" t="s">
        <v>382</v>
      </c>
      <c r="C153" s="182" t="s">
        <v>383</v>
      </c>
      <c r="D153" s="161" t="s">
        <v>170</v>
      </c>
      <c r="E153" s="165">
        <v>149</v>
      </c>
      <c r="F153" s="167"/>
      <c r="G153" s="167"/>
      <c r="H153" s="167">
        <v>1044.08</v>
      </c>
      <c r="I153" s="167">
        <f>ROUND(E153*H153,2)</f>
        <v>155567.92000000001</v>
      </c>
      <c r="J153" s="167">
        <v>1595.92</v>
      </c>
      <c r="K153" s="167">
        <f>ROUND(E153*J153,2)</f>
        <v>237792.08</v>
      </c>
      <c r="L153" s="167">
        <v>21</v>
      </c>
      <c r="M153" s="167">
        <f>G153*(1+L153/100)</f>
        <v>0</v>
      </c>
      <c r="N153" s="161">
        <v>4.9349999999999998E-2</v>
      </c>
      <c r="O153" s="161">
        <f>ROUND(E153*N153,5)</f>
        <v>7.3531500000000003</v>
      </c>
      <c r="P153" s="161">
        <v>0</v>
      </c>
      <c r="Q153" s="161">
        <f>ROUND(E153*P153,5)</f>
        <v>0</v>
      </c>
      <c r="R153" s="161"/>
      <c r="S153" s="161"/>
      <c r="T153" s="162">
        <v>2.2769699999999999</v>
      </c>
      <c r="U153" s="161">
        <f>ROUND(E153*T153,2)</f>
        <v>339.27</v>
      </c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217</v>
      </c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ht="22.5" outlineLevel="1" x14ac:dyDescent="0.2">
      <c r="A154" s="152">
        <v>124</v>
      </c>
      <c r="B154" s="159" t="s">
        <v>384</v>
      </c>
      <c r="C154" s="182" t="s">
        <v>385</v>
      </c>
      <c r="D154" s="161" t="s">
        <v>386</v>
      </c>
      <c r="E154" s="165">
        <v>450</v>
      </c>
      <c r="F154" s="167"/>
      <c r="G154" s="167"/>
      <c r="H154" s="167">
        <v>0</v>
      </c>
      <c r="I154" s="167">
        <f>ROUND(E154*H154,2)</f>
        <v>0</v>
      </c>
      <c r="J154" s="167">
        <v>109</v>
      </c>
      <c r="K154" s="167">
        <f>ROUND(E154*J154,2)</f>
        <v>49050</v>
      </c>
      <c r="L154" s="167">
        <v>21</v>
      </c>
      <c r="M154" s="167">
        <f>G154*(1+L154/100)</f>
        <v>0</v>
      </c>
      <c r="N154" s="161">
        <v>0</v>
      </c>
      <c r="O154" s="161">
        <f>ROUND(E154*N154,5)</f>
        <v>0</v>
      </c>
      <c r="P154" s="161">
        <v>0</v>
      </c>
      <c r="Q154" s="161">
        <f>ROUND(E154*P154,5)</f>
        <v>0</v>
      </c>
      <c r="R154" s="161"/>
      <c r="S154" s="161"/>
      <c r="T154" s="162">
        <v>5.6000000000000001E-2</v>
      </c>
      <c r="U154" s="161">
        <f>ROUND(E154*T154,2)</f>
        <v>25.2</v>
      </c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153</v>
      </c>
      <c r="AF154" s="151"/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2">
        <v>125</v>
      </c>
      <c r="B155" s="159" t="s">
        <v>387</v>
      </c>
      <c r="C155" s="182" t="s">
        <v>388</v>
      </c>
      <c r="D155" s="161" t="s">
        <v>170</v>
      </c>
      <c r="E155" s="165">
        <v>5</v>
      </c>
      <c r="F155" s="167"/>
      <c r="G155" s="167"/>
      <c r="H155" s="167">
        <v>0</v>
      </c>
      <c r="I155" s="167">
        <f>ROUND(E155*H155,2)</f>
        <v>0</v>
      </c>
      <c r="J155" s="167">
        <v>450</v>
      </c>
      <c r="K155" s="167">
        <f>ROUND(E155*J155,2)</f>
        <v>2250</v>
      </c>
      <c r="L155" s="167">
        <v>21</v>
      </c>
      <c r="M155" s="167">
        <f>G155*(1+L155/100)</f>
        <v>0</v>
      </c>
      <c r="N155" s="161">
        <v>0</v>
      </c>
      <c r="O155" s="161">
        <f>ROUND(E155*N155,5)</f>
        <v>0</v>
      </c>
      <c r="P155" s="161">
        <v>0</v>
      </c>
      <c r="Q155" s="161">
        <f>ROUND(E155*P155,5)</f>
        <v>0</v>
      </c>
      <c r="R155" s="161"/>
      <c r="S155" s="161"/>
      <c r="T155" s="162">
        <v>5.6000000000000001E-2</v>
      </c>
      <c r="U155" s="161">
        <f>ROUND(E155*T155,2)</f>
        <v>0.28000000000000003</v>
      </c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153</v>
      </c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 x14ac:dyDescent="0.2">
      <c r="A156" s="152">
        <v>126</v>
      </c>
      <c r="B156" s="159" t="s">
        <v>389</v>
      </c>
      <c r="C156" s="182" t="s">
        <v>390</v>
      </c>
      <c r="D156" s="161" t="s">
        <v>292</v>
      </c>
      <c r="E156" s="165">
        <v>1</v>
      </c>
      <c r="F156" s="167"/>
      <c r="G156" s="167"/>
      <c r="H156" s="167">
        <v>0</v>
      </c>
      <c r="I156" s="167">
        <f>ROUND(E156*H156,2)</f>
        <v>0</v>
      </c>
      <c r="J156" s="167">
        <v>21490</v>
      </c>
      <c r="K156" s="167">
        <f>ROUND(E156*J156,2)</f>
        <v>21490</v>
      </c>
      <c r="L156" s="167">
        <v>21</v>
      </c>
      <c r="M156" s="167">
        <f>G156*(1+L156/100)</f>
        <v>0</v>
      </c>
      <c r="N156" s="161">
        <v>0</v>
      </c>
      <c r="O156" s="161">
        <f>ROUND(E156*N156,5)</f>
        <v>0</v>
      </c>
      <c r="P156" s="161">
        <v>0</v>
      </c>
      <c r="Q156" s="161">
        <f>ROUND(E156*P156,5)</f>
        <v>0</v>
      </c>
      <c r="R156" s="161"/>
      <c r="S156" s="161"/>
      <c r="T156" s="162">
        <v>1.7509999999999999</v>
      </c>
      <c r="U156" s="161">
        <f>ROUND(E156*T156,2)</f>
        <v>1.75</v>
      </c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153</v>
      </c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2">
        <v>127</v>
      </c>
      <c r="B157" s="159" t="s">
        <v>391</v>
      </c>
      <c r="C157" s="182" t="s">
        <v>392</v>
      </c>
      <c r="D157" s="161" t="s">
        <v>363</v>
      </c>
      <c r="E157" s="165">
        <v>1</v>
      </c>
      <c r="F157" s="167"/>
      <c r="G157" s="167"/>
      <c r="H157" s="167">
        <v>19.5</v>
      </c>
      <c r="I157" s="167">
        <f>ROUND(E157*H157,2)</f>
        <v>19.5</v>
      </c>
      <c r="J157" s="167">
        <v>6730.5</v>
      </c>
      <c r="K157" s="167">
        <f>ROUND(E157*J157,2)</f>
        <v>6730.5</v>
      </c>
      <c r="L157" s="167">
        <v>21</v>
      </c>
      <c r="M157" s="167">
        <f>G157*(1+L157/100)</f>
        <v>0</v>
      </c>
      <c r="N157" s="161">
        <v>5.2599999999999999E-3</v>
      </c>
      <c r="O157" s="161">
        <f>ROUND(E157*N157,5)</f>
        <v>5.2599999999999999E-3</v>
      </c>
      <c r="P157" s="161">
        <v>0</v>
      </c>
      <c r="Q157" s="161">
        <f>ROUND(E157*P157,5)</f>
        <v>0</v>
      </c>
      <c r="R157" s="161"/>
      <c r="S157" s="161"/>
      <c r="T157" s="162">
        <v>0.76600000000000001</v>
      </c>
      <c r="U157" s="161">
        <f>ROUND(E157*T157,2)</f>
        <v>0.77</v>
      </c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153</v>
      </c>
      <c r="AF157" s="151"/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2.5" outlineLevel="1" x14ac:dyDescent="0.2">
      <c r="A158" s="152"/>
      <c r="B158" s="159"/>
      <c r="C158" s="239" t="s">
        <v>393</v>
      </c>
      <c r="D158" s="240"/>
      <c r="E158" s="241"/>
      <c r="F158" s="242"/>
      <c r="G158" s="243"/>
      <c r="H158" s="167"/>
      <c r="I158" s="167"/>
      <c r="J158" s="167"/>
      <c r="K158" s="167"/>
      <c r="L158" s="167"/>
      <c r="M158" s="167"/>
      <c r="N158" s="161"/>
      <c r="O158" s="161"/>
      <c r="P158" s="161"/>
      <c r="Q158" s="161"/>
      <c r="R158" s="161"/>
      <c r="S158" s="161"/>
      <c r="T158" s="162"/>
      <c r="U158" s="161"/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307</v>
      </c>
      <c r="AF158" s="151"/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4" t="str">
        <f>C158</f>
        <v>Dřevěná konstrukce, stupně i zábradlí, včetně spojevacích prostředků. 4 stupně. Povrchově ošetřené, bezbarvý lak na dřevo. Konstrukce a zábradlí kovetna do podlahy a do zdi.</v>
      </c>
      <c r="BB158" s="151"/>
      <c r="BC158" s="151"/>
      <c r="BD158" s="151"/>
      <c r="BE158" s="151"/>
      <c r="BF158" s="151"/>
      <c r="BG158" s="151"/>
      <c r="BH158" s="151"/>
    </row>
    <row r="159" spans="1:60" x14ac:dyDescent="0.2">
      <c r="A159" s="153" t="s">
        <v>148</v>
      </c>
      <c r="B159" s="160" t="s">
        <v>101</v>
      </c>
      <c r="C159" s="183" t="s">
        <v>102</v>
      </c>
      <c r="D159" s="163"/>
      <c r="E159" s="166"/>
      <c r="F159" s="168"/>
      <c r="G159" s="168"/>
      <c r="H159" s="168"/>
      <c r="I159" s="168">
        <f>SUM(I160:I167)</f>
        <v>15850.13</v>
      </c>
      <c r="J159" s="168"/>
      <c r="K159" s="168">
        <f>SUM(K160:K167)</f>
        <v>49151.57</v>
      </c>
      <c r="L159" s="168"/>
      <c r="M159" s="168">
        <f>SUM(M160:M167)</f>
        <v>0</v>
      </c>
      <c r="N159" s="163"/>
      <c r="O159" s="163">
        <f>SUM(O160:O167)</f>
        <v>0.48392000000000002</v>
      </c>
      <c r="P159" s="163"/>
      <c r="Q159" s="163">
        <f>SUM(Q160:Q167)</f>
        <v>0</v>
      </c>
      <c r="R159" s="163"/>
      <c r="S159" s="163"/>
      <c r="T159" s="164"/>
      <c r="U159" s="163">
        <f>SUM(U160:U167)</f>
        <v>89.299999999999983</v>
      </c>
      <c r="AE159" t="s">
        <v>149</v>
      </c>
    </row>
    <row r="160" spans="1:60" outlineLevel="1" x14ac:dyDescent="0.2">
      <c r="A160" s="152">
        <v>128</v>
      </c>
      <c r="B160" s="159" t="s">
        <v>394</v>
      </c>
      <c r="C160" s="182" t="s">
        <v>395</v>
      </c>
      <c r="D160" s="161" t="s">
        <v>203</v>
      </c>
      <c r="E160" s="165">
        <v>38</v>
      </c>
      <c r="F160" s="167"/>
      <c r="G160" s="167"/>
      <c r="H160" s="167">
        <v>91.35</v>
      </c>
      <c r="I160" s="167">
        <f t="shared" ref="I160:I167" si="66">ROUND(E160*H160,2)</f>
        <v>3471.3</v>
      </c>
      <c r="J160" s="167">
        <v>301.64999999999998</v>
      </c>
      <c r="K160" s="167">
        <f t="shared" ref="K160:K167" si="67">ROUND(E160*J160,2)</f>
        <v>11462.7</v>
      </c>
      <c r="L160" s="167">
        <v>21</v>
      </c>
      <c r="M160" s="167">
        <f t="shared" ref="M160:M167" si="68">G160*(1+L160/100)</f>
        <v>0</v>
      </c>
      <c r="N160" s="161">
        <v>3.7000000000000002E-3</v>
      </c>
      <c r="O160" s="161">
        <f t="shared" ref="O160:O167" si="69">ROUND(E160*N160,5)</f>
        <v>0.1406</v>
      </c>
      <c r="P160" s="161">
        <v>0</v>
      </c>
      <c r="Q160" s="161">
        <f t="shared" ref="Q160:Q167" si="70">ROUND(E160*P160,5)</f>
        <v>0</v>
      </c>
      <c r="R160" s="161"/>
      <c r="S160" s="161"/>
      <c r="T160" s="162">
        <v>0.61599999999999999</v>
      </c>
      <c r="U160" s="161">
        <f t="shared" ref="U160:U167" si="71">ROUND(E160*T160,2)</f>
        <v>23.41</v>
      </c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153</v>
      </c>
      <c r="AF160" s="151"/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2">
        <v>129</v>
      </c>
      <c r="B161" s="159" t="s">
        <v>396</v>
      </c>
      <c r="C161" s="182" t="s">
        <v>397</v>
      </c>
      <c r="D161" s="161" t="s">
        <v>203</v>
      </c>
      <c r="E161" s="165">
        <v>8.6</v>
      </c>
      <c r="F161" s="167"/>
      <c r="G161" s="167"/>
      <c r="H161" s="167">
        <v>74.8</v>
      </c>
      <c r="I161" s="167">
        <f t="shared" si="66"/>
        <v>643.28</v>
      </c>
      <c r="J161" s="167">
        <v>285.2</v>
      </c>
      <c r="K161" s="167">
        <f t="shared" si="67"/>
        <v>2452.7199999999998</v>
      </c>
      <c r="L161" s="167">
        <v>21</v>
      </c>
      <c r="M161" s="167">
        <f t="shared" si="68"/>
        <v>0</v>
      </c>
      <c r="N161" s="161">
        <v>2.9399999999999999E-3</v>
      </c>
      <c r="O161" s="161">
        <f t="shared" si="69"/>
        <v>2.528E-2</v>
      </c>
      <c r="P161" s="161">
        <v>0</v>
      </c>
      <c r="Q161" s="161">
        <f t="shared" si="70"/>
        <v>0</v>
      </c>
      <c r="R161" s="161"/>
      <c r="S161" s="161"/>
      <c r="T161" s="162">
        <v>0.58599999999999997</v>
      </c>
      <c r="U161" s="161">
        <f t="shared" si="71"/>
        <v>5.04</v>
      </c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153</v>
      </c>
      <c r="AF161" s="151"/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2">
        <v>130</v>
      </c>
      <c r="B162" s="159" t="s">
        <v>398</v>
      </c>
      <c r="C162" s="182" t="s">
        <v>399</v>
      </c>
      <c r="D162" s="161" t="s">
        <v>207</v>
      </c>
      <c r="E162" s="165">
        <v>7</v>
      </c>
      <c r="F162" s="167"/>
      <c r="G162" s="167"/>
      <c r="H162" s="167">
        <v>187.66</v>
      </c>
      <c r="I162" s="167">
        <f t="shared" si="66"/>
        <v>1313.62</v>
      </c>
      <c r="J162" s="167">
        <v>321.34000000000003</v>
      </c>
      <c r="K162" s="167">
        <f t="shared" si="67"/>
        <v>2249.38</v>
      </c>
      <c r="L162" s="167">
        <v>21</v>
      </c>
      <c r="M162" s="167">
        <f t="shared" si="68"/>
        <v>0</v>
      </c>
      <c r="N162" s="161">
        <v>3.7399999999999998E-3</v>
      </c>
      <c r="O162" s="161">
        <f t="shared" si="69"/>
        <v>2.6179999999999998E-2</v>
      </c>
      <c r="P162" s="161">
        <v>0</v>
      </c>
      <c r="Q162" s="161">
        <f t="shared" si="70"/>
        <v>0</v>
      </c>
      <c r="R162" s="161"/>
      <c r="S162" s="161"/>
      <c r="T162" s="162">
        <v>0.51</v>
      </c>
      <c r="U162" s="161">
        <f t="shared" si="71"/>
        <v>3.57</v>
      </c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153</v>
      </c>
      <c r="AF162" s="151"/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2">
        <v>131</v>
      </c>
      <c r="B163" s="159" t="s">
        <v>400</v>
      </c>
      <c r="C163" s="182" t="s">
        <v>401</v>
      </c>
      <c r="D163" s="161" t="s">
        <v>203</v>
      </c>
      <c r="E163" s="165">
        <v>38</v>
      </c>
      <c r="F163" s="167"/>
      <c r="G163" s="167"/>
      <c r="H163" s="167">
        <v>113.59</v>
      </c>
      <c r="I163" s="167">
        <f t="shared" si="66"/>
        <v>4316.42</v>
      </c>
      <c r="J163" s="167">
        <v>300.40999999999997</v>
      </c>
      <c r="K163" s="167">
        <f t="shared" si="67"/>
        <v>11415.58</v>
      </c>
      <c r="L163" s="167">
        <v>21</v>
      </c>
      <c r="M163" s="167">
        <f t="shared" si="68"/>
        <v>0</v>
      </c>
      <c r="N163" s="161">
        <v>3.0799999999999998E-3</v>
      </c>
      <c r="O163" s="161">
        <f t="shared" si="69"/>
        <v>0.11704000000000001</v>
      </c>
      <c r="P163" s="161">
        <v>0</v>
      </c>
      <c r="Q163" s="161">
        <f t="shared" si="70"/>
        <v>0</v>
      </c>
      <c r="R163" s="161"/>
      <c r="S163" s="161"/>
      <c r="T163" s="162">
        <v>0.5</v>
      </c>
      <c r="U163" s="161">
        <f t="shared" si="71"/>
        <v>19</v>
      </c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153</v>
      </c>
      <c r="AF163" s="151"/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2">
        <v>132</v>
      </c>
      <c r="B164" s="159" t="s">
        <v>402</v>
      </c>
      <c r="C164" s="182" t="s">
        <v>403</v>
      </c>
      <c r="D164" s="161" t="s">
        <v>203</v>
      </c>
      <c r="E164" s="165">
        <v>14.4</v>
      </c>
      <c r="F164" s="167"/>
      <c r="G164" s="167"/>
      <c r="H164" s="167">
        <v>89.85</v>
      </c>
      <c r="I164" s="167">
        <f t="shared" si="66"/>
        <v>1293.8399999999999</v>
      </c>
      <c r="J164" s="167">
        <v>270.64999999999998</v>
      </c>
      <c r="K164" s="167">
        <f t="shared" si="67"/>
        <v>3897.36</v>
      </c>
      <c r="L164" s="167">
        <v>21</v>
      </c>
      <c r="M164" s="167">
        <f t="shared" si="68"/>
        <v>0</v>
      </c>
      <c r="N164" s="161">
        <v>2.9299999999999999E-3</v>
      </c>
      <c r="O164" s="161">
        <f t="shared" si="69"/>
        <v>4.2189999999999998E-2</v>
      </c>
      <c r="P164" s="161">
        <v>0</v>
      </c>
      <c r="Q164" s="161">
        <f t="shared" si="70"/>
        <v>0</v>
      </c>
      <c r="R164" s="161"/>
      <c r="S164" s="161"/>
      <c r="T164" s="162">
        <v>0.53</v>
      </c>
      <c r="U164" s="161">
        <f t="shared" si="71"/>
        <v>7.63</v>
      </c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153</v>
      </c>
      <c r="AF164" s="151"/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2">
        <v>133</v>
      </c>
      <c r="B165" s="159" t="s">
        <v>404</v>
      </c>
      <c r="C165" s="182" t="s">
        <v>405</v>
      </c>
      <c r="D165" s="161" t="s">
        <v>203</v>
      </c>
      <c r="E165" s="165">
        <v>11</v>
      </c>
      <c r="F165" s="167"/>
      <c r="G165" s="167"/>
      <c r="H165" s="167">
        <v>86.85</v>
      </c>
      <c r="I165" s="167">
        <f t="shared" si="66"/>
        <v>955.35</v>
      </c>
      <c r="J165" s="167">
        <v>407.65</v>
      </c>
      <c r="K165" s="167">
        <f t="shared" si="67"/>
        <v>4484.1499999999996</v>
      </c>
      <c r="L165" s="167">
        <v>21</v>
      </c>
      <c r="M165" s="167">
        <f t="shared" si="68"/>
        <v>0</v>
      </c>
      <c r="N165" s="161">
        <v>3.4499999999999999E-3</v>
      </c>
      <c r="O165" s="161">
        <f t="shared" si="69"/>
        <v>3.7949999999999998E-2</v>
      </c>
      <c r="P165" s="161">
        <v>0</v>
      </c>
      <c r="Q165" s="161">
        <f t="shared" si="70"/>
        <v>0</v>
      </c>
      <c r="R165" s="161"/>
      <c r="S165" s="161"/>
      <c r="T165" s="162">
        <v>0.77100000000000002</v>
      </c>
      <c r="U165" s="161">
        <f t="shared" si="71"/>
        <v>8.48</v>
      </c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153</v>
      </c>
      <c r="AF165" s="151"/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2">
        <v>134</v>
      </c>
      <c r="B166" s="159" t="s">
        <v>406</v>
      </c>
      <c r="C166" s="182" t="s">
        <v>407</v>
      </c>
      <c r="D166" s="161" t="s">
        <v>203</v>
      </c>
      <c r="E166" s="165">
        <v>36</v>
      </c>
      <c r="F166" s="167"/>
      <c r="G166" s="167"/>
      <c r="H166" s="167">
        <v>107.12</v>
      </c>
      <c r="I166" s="167">
        <f t="shared" si="66"/>
        <v>3856.32</v>
      </c>
      <c r="J166" s="167">
        <v>278.88</v>
      </c>
      <c r="K166" s="167">
        <f t="shared" si="67"/>
        <v>10039.68</v>
      </c>
      <c r="L166" s="167">
        <v>21</v>
      </c>
      <c r="M166" s="167">
        <f t="shared" si="68"/>
        <v>0</v>
      </c>
      <c r="N166" s="161">
        <v>2.63E-3</v>
      </c>
      <c r="O166" s="161">
        <f t="shared" si="69"/>
        <v>9.468E-2</v>
      </c>
      <c r="P166" s="161">
        <v>0</v>
      </c>
      <c r="Q166" s="161">
        <f t="shared" si="70"/>
        <v>0</v>
      </c>
      <c r="R166" s="161"/>
      <c r="S166" s="161"/>
      <c r="T166" s="162">
        <v>0.48199999999999998</v>
      </c>
      <c r="U166" s="161">
        <f t="shared" si="71"/>
        <v>17.350000000000001</v>
      </c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 t="s">
        <v>153</v>
      </c>
      <c r="AF166" s="151"/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2">
        <v>135</v>
      </c>
      <c r="B167" s="159" t="s">
        <v>408</v>
      </c>
      <c r="C167" s="182" t="s">
        <v>409</v>
      </c>
      <c r="D167" s="161" t="s">
        <v>292</v>
      </c>
      <c r="E167" s="165">
        <v>1</v>
      </c>
      <c r="F167" s="167"/>
      <c r="G167" s="167"/>
      <c r="H167" s="167">
        <v>0</v>
      </c>
      <c r="I167" s="167">
        <f t="shared" si="66"/>
        <v>0</v>
      </c>
      <c r="J167" s="167">
        <v>3150</v>
      </c>
      <c r="K167" s="167">
        <f t="shared" si="67"/>
        <v>3150</v>
      </c>
      <c r="L167" s="167">
        <v>21</v>
      </c>
      <c r="M167" s="167">
        <f t="shared" si="68"/>
        <v>0</v>
      </c>
      <c r="N167" s="161">
        <v>0</v>
      </c>
      <c r="O167" s="161">
        <f t="shared" si="69"/>
        <v>0</v>
      </c>
      <c r="P167" s="161">
        <v>0</v>
      </c>
      <c r="Q167" s="161">
        <f t="shared" si="70"/>
        <v>0</v>
      </c>
      <c r="R167" s="161"/>
      <c r="S167" s="161"/>
      <c r="T167" s="162">
        <v>4.82</v>
      </c>
      <c r="U167" s="161">
        <f t="shared" si="71"/>
        <v>4.82</v>
      </c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153</v>
      </c>
      <c r="AF167" s="151"/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x14ac:dyDescent="0.2">
      <c r="A168" s="153" t="s">
        <v>148</v>
      </c>
      <c r="B168" s="160" t="s">
        <v>103</v>
      </c>
      <c r="C168" s="183" t="s">
        <v>104</v>
      </c>
      <c r="D168" s="163"/>
      <c r="E168" s="166"/>
      <c r="F168" s="168"/>
      <c r="G168" s="168"/>
      <c r="H168" s="168"/>
      <c r="I168" s="168">
        <f>SUM(I169:I190)</f>
        <v>119031.39000000003</v>
      </c>
      <c r="J168" s="168"/>
      <c r="K168" s="168">
        <f>SUM(K169:K190)</f>
        <v>315487.18000000005</v>
      </c>
      <c r="L168" s="168"/>
      <c r="M168" s="168">
        <f>SUM(M169:M190)</f>
        <v>0</v>
      </c>
      <c r="N168" s="163"/>
      <c r="O168" s="163">
        <f>SUM(O169:O190)</f>
        <v>0.37277000000000005</v>
      </c>
      <c r="P168" s="163"/>
      <c r="Q168" s="163">
        <f>SUM(Q169:Q190)</f>
        <v>0</v>
      </c>
      <c r="R168" s="163"/>
      <c r="S168" s="163"/>
      <c r="T168" s="164"/>
      <c r="U168" s="163">
        <f>SUM(U169:U190)</f>
        <v>279.48999999999995</v>
      </c>
      <c r="AE168" t="s">
        <v>149</v>
      </c>
    </row>
    <row r="169" spans="1:60" outlineLevel="1" x14ac:dyDescent="0.2">
      <c r="A169" s="152">
        <v>136</v>
      </c>
      <c r="B169" s="159" t="s">
        <v>410</v>
      </c>
      <c r="C169" s="182" t="s">
        <v>411</v>
      </c>
      <c r="D169" s="161" t="s">
        <v>203</v>
      </c>
      <c r="E169" s="165">
        <v>40.1</v>
      </c>
      <c r="F169" s="167"/>
      <c r="G169" s="167"/>
      <c r="H169" s="167">
        <v>16.350000000000001</v>
      </c>
      <c r="I169" s="167">
        <f t="shared" ref="I169:I190" si="72">ROUND(E169*H169,2)</f>
        <v>655.64</v>
      </c>
      <c r="J169" s="167">
        <v>224.15</v>
      </c>
      <c r="K169" s="167">
        <f t="shared" ref="K169:K190" si="73">ROUND(E169*J169,2)</f>
        <v>8988.42</v>
      </c>
      <c r="L169" s="167">
        <v>21</v>
      </c>
      <c r="M169" s="167">
        <f t="shared" ref="M169:M190" si="74">G169*(1+L169/100)</f>
        <v>0</v>
      </c>
      <c r="N169" s="161">
        <v>6.0000000000000002E-5</v>
      </c>
      <c r="O169" s="161">
        <f t="shared" ref="O169:O190" si="75">ROUND(E169*N169,5)</f>
        <v>2.4099999999999998E-3</v>
      </c>
      <c r="P169" s="161">
        <v>0</v>
      </c>
      <c r="Q169" s="161">
        <f t="shared" ref="Q169:Q190" si="76">ROUND(E169*P169,5)</f>
        <v>0</v>
      </c>
      <c r="R169" s="161"/>
      <c r="S169" s="161"/>
      <c r="T169" s="162">
        <v>0.46800000000000003</v>
      </c>
      <c r="U169" s="161">
        <f t="shared" ref="U169:U190" si="77">ROUND(E169*T169,2)</f>
        <v>18.77</v>
      </c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153</v>
      </c>
      <c r="AF169" s="151"/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22.5" outlineLevel="1" x14ac:dyDescent="0.2">
      <c r="A170" s="152">
        <v>137</v>
      </c>
      <c r="B170" s="159" t="s">
        <v>412</v>
      </c>
      <c r="C170" s="182" t="s">
        <v>413</v>
      </c>
      <c r="D170" s="161" t="s">
        <v>207</v>
      </c>
      <c r="E170" s="165">
        <v>1</v>
      </c>
      <c r="F170" s="167"/>
      <c r="G170" s="167"/>
      <c r="H170" s="167">
        <v>30.1</v>
      </c>
      <c r="I170" s="167">
        <f t="shared" si="72"/>
        <v>30.1</v>
      </c>
      <c r="J170" s="167">
        <v>7859.9</v>
      </c>
      <c r="K170" s="167">
        <f t="shared" si="73"/>
        <v>7859.9</v>
      </c>
      <c r="L170" s="167">
        <v>21</v>
      </c>
      <c r="M170" s="167">
        <f t="shared" si="74"/>
        <v>0</v>
      </c>
      <c r="N170" s="161">
        <v>0</v>
      </c>
      <c r="O170" s="161">
        <f t="shared" si="75"/>
        <v>0</v>
      </c>
      <c r="P170" s="161">
        <v>0</v>
      </c>
      <c r="Q170" s="161">
        <f t="shared" si="76"/>
        <v>0</v>
      </c>
      <c r="R170" s="161"/>
      <c r="S170" s="161"/>
      <c r="T170" s="162">
        <v>3.7</v>
      </c>
      <c r="U170" s="161">
        <f t="shared" si="77"/>
        <v>3.7</v>
      </c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153</v>
      </c>
      <c r="AF170" s="151"/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2">
        <v>138</v>
      </c>
      <c r="B171" s="159" t="s">
        <v>414</v>
      </c>
      <c r="C171" s="182" t="s">
        <v>415</v>
      </c>
      <c r="D171" s="161" t="s">
        <v>207</v>
      </c>
      <c r="E171" s="165">
        <v>6</v>
      </c>
      <c r="F171" s="167"/>
      <c r="G171" s="167"/>
      <c r="H171" s="167">
        <v>16482.48</v>
      </c>
      <c r="I171" s="167">
        <f t="shared" si="72"/>
        <v>98894.88</v>
      </c>
      <c r="J171" s="167">
        <v>1737.5200000000004</v>
      </c>
      <c r="K171" s="167">
        <f t="shared" si="73"/>
        <v>10425.120000000001</v>
      </c>
      <c r="L171" s="167">
        <v>21</v>
      </c>
      <c r="M171" s="167">
        <f t="shared" si="74"/>
        <v>0</v>
      </c>
      <c r="N171" s="161">
        <v>4.589E-2</v>
      </c>
      <c r="O171" s="161">
        <f t="shared" si="75"/>
        <v>0.27533999999999997</v>
      </c>
      <c r="P171" s="161">
        <v>0</v>
      </c>
      <c r="Q171" s="161">
        <f t="shared" si="76"/>
        <v>0</v>
      </c>
      <c r="R171" s="161"/>
      <c r="S171" s="161"/>
      <c r="T171" s="162">
        <v>3.6391</v>
      </c>
      <c r="U171" s="161">
        <f t="shared" si="77"/>
        <v>21.83</v>
      </c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217</v>
      </c>
      <c r="AF171" s="151"/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2">
        <v>139</v>
      </c>
      <c r="B172" s="159" t="s">
        <v>416</v>
      </c>
      <c r="C172" s="182" t="s">
        <v>417</v>
      </c>
      <c r="D172" s="161" t="s">
        <v>207</v>
      </c>
      <c r="E172" s="165">
        <v>1</v>
      </c>
      <c r="F172" s="167"/>
      <c r="G172" s="167"/>
      <c r="H172" s="167">
        <v>15631.97</v>
      </c>
      <c r="I172" s="167">
        <f t="shared" si="72"/>
        <v>15631.97</v>
      </c>
      <c r="J172" s="167">
        <v>1498.0300000000007</v>
      </c>
      <c r="K172" s="167">
        <f t="shared" si="73"/>
        <v>1498.03</v>
      </c>
      <c r="L172" s="167">
        <v>21</v>
      </c>
      <c r="M172" s="167">
        <f t="shared" si="74"/>
        <v>0</v>
      </c>
      <c r="N172" s="161">
        <v>4.589E-2</v>
      </c>
      <c r="O172" s="161">
        <f t="shared" si="75"/>
        <v>4.589E-2</v>
      </c>
      <c r="P172" s="161">
        <v>0</v>
      </c>
      <c r="Q172" s="161">
        <f t="shared" si="76"/>
        <v>0</v>
      </c>
      <c r="R172" s="161"/>
      <c r="S172" s="161"/>
      <c r="T172" s="162">
        <v>3.6391</v>
      </c>
      <c r="U172" s="161">
        <f t="shared" si="77"/>
        <v>3.64</v>
      </c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217</v>
      </c>
      <c r="AF172" s="151"/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2">
        <v>140</v>
      </c>
      <c r="B173" s="159" t="s">
        <v>418</v>
      </c>
      <c r="C173" s="182" t="s">
        <v>419</v>
      </c>
      <c r="D173" s="161" t="s">
        <v>207</v>
      </c>
      <c r="E173" s="165">
        <v>6</v>
      </c>
      <c r="F173" s="167"/>
      <c r="G173" s="167"/>
      <c r="H173" s="167">
        <v>6.6</v>
      </c>
      <c r="I173" s="167">
        <f t="shared" si="72"/>
        <v>39.6</v>
      </c>
      <c r="J173" s="167">
        <v>1686.4</v>
      </c>
      <c r="K173" s="167">
        <f t="shared" si="73"/>
        <v>10118.4</v>
      </c>
      <c r="L173" s="167">
        <v>21</v>
      </c>
      <c r="M173" s="167">
        <f t="shared" si="74"/>
        <v>0</v>
      </c>
      <c r="N173" s="161">
        <v>2.7999999999999998E-4</v>
      </c>
      <c r="O173" s="161">
        <f t="shared" si="75"/>
        <v>1.6800000000000001E-3</v>
      </c>
      <c r="P173" s="161">
        <v>0</v>
      </c>
      <c r="Q173" s="161">
        <f t="shared" si="76"/>
        <v>0</v>
      </c>
      <c r="R173" s="161"/>
      <c r="S173" s="161"/>
      <c r="T173" s="162">
        <v>3.528</v>
      </c>
      <c r="U173" s="161">
        <f t="shared" si="77"/>
        <v>21.17</v>
      </c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153</v>
      </c>
      <c r="AF173" s="151"/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2">
        <v>141</v>
      </c>
      <c r="B174" s="159" t="s">
        <v>420</v>
      </c>
      <c r="C174" s="182" t="s">
        <v>421</v>
      </c>
      <c r="D174" s="161" t="s">
        <v>207</v>
      </c>
      <c r="E174" s="165">
        <v>1</v>
      </c>
      <c r="F174" s="167"/>
      <c r="G174" s="167"/>
      <c r="H174" s="167">
        <v>6.6</v>
      </c>
      <c r="I174" s="167">
        <f t="shared" si="72"/>
        <v>6.6</v>
      </c>
      <c r="J174" s="167">
        <v>1614.4</v>
      </c>
      <c r="K174" s="167">
        <f t="shared" si="73"/>
        <v>1614.4</v>
      </c>
      <c r="L174" s="167">
        <v>21</v>
      </c>
      <c r="M174" s="167">
        <f t="shared" si="74"/>
        <v>0</v>
      </c>
      <c r="N174" s="161">
        <v>2.7999999999999998E-4</v>
      </c>
      <c r="O174" s="161">
        <f t="shared" si="75"/>
        <v>2.7999999999999998E-4</v>
      </c>
      <c r="P174" s="161">
        <v>0</v>
      </c>
      <c r="Q174" s="161">
        <f t="shared" si="76"/>
        <v>0</v>
      </c>
      <c r="R174" s="161"/>
      <c r="S174" s="161"/>
      <c r="T174" s="162">
        <v>3.528</v>
      </c>
      <c r="U174" s="161">
        <f t="shared" si="77"/>
        <v>3.53</v>
      </c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 t="s">
        <v>153</v>
      </c>
      <c r="AF174" s="151"/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2">
        <v>142</v>
      </c>
      <c r="B175" s="159" t="s">
        <v>422</v>
      </c>
      <c r="C175" s="182" t="s">
        <v>423</v>
      </c>
      <c r="D175" s="161" t="s">
        <v>207</v>
      </c>
      <c r="E175" s="165">
        <v>8</v>
      </c>
      <c r="F175" s="167"/>
      <c r="G175" s="167"/>
      <c r="H175" s="167">
        <v>92.38</v>
      </c>
      <c r="I175" s="167">
        <f t="shared" si="72"/>
        <v>739.04</v>
      </c>
      <c r="J175" s="167">
        <v>1249.6199999999999</v>
      </c>
      <c r="K175" s="167">
        <f t="shared" si="73"/>
        <v>9996.9599999999991</v>
      </c>
      <c r="L175" s="167">
        <v>21</v>
      </c>
      <c r="M175" s="167">
        <f t="shared" si="74"/>
        <v>0</v>
      </c>
      <c r="N175" s="161">
        <v>1.1999999999999999E-3</v>
      </c>
      <c r="O175" s="161">
        <f t="shared" si="75"/>
        <v>9.5999999999999992E-3</v>
      </c>
      <c r="P175" s="161">
        <v>0</v>
      </c>
      <c r="Q175" s="161">
        <f t="shared" si="76"/>
        <v>0</v>
      </c>
      <c r="R175" s="161"/>
      <c r="S175" s="161"/>
      <c r="T175" s="162">
        <v>2.72</v>
      </c>
      <c r="U175" s="161">
        <f t="shared" si="77"/>
        <v>21.76</v>
      </c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153</v>
      </c>
      <c r="AF175" s="151"/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2.5" outlineLevel="1" x14ac:dyDescent="0.2">
      <c r="A176" s="152">
        <v>143</v>
      </c>
      <c r="B176" s="159" t="s">
        <v>424</v>
      </c>
      <c r="C176" s="182" t="s">
        <v>425</v>
      </c>
      <c r="D176" s="161" t="s">
        <v>207</v>
      </c>
      <c r="E176" s="165">
        <v>3</v>
      </c>
      <c r="F176" s="167"/>
      <c r="G176" s="167"/>
      <c r="H176" s="167">
        <v>132.91999999999999</v>
      </c>
      <c r="I176" s="167">
        <f t="shared" si="72"/>
        <v>398.76</v>
      </c>
      <c r="J176" s="167">
        <v>1394.08</v>
      </c>
      <c r="K176" s="167">
        <f t="shared" si="73"/>
        <v>4182.24</v>
      </c>
      <c r="L176" s="167">
        <v>21</v>
      </c>
      <c r="M176" s="167">
        <f t="shared" si="74"/>
        <v>0</v>
      </c>
      <c r="N176" s="161">
        <v>1.65E-3</v>
      </c>
      <c r="O176" s="161">
        <f t="shared" si="75"/>
        <v>4.9500000000000004E-3</v>
      </c>
      <c r="P176" s="161">
        <v>0</v>
      </c>
      <c r="Q176" s="161">
        <f t="shared" si="76"/>
        <v>0</v>
      </c>
      <c r="R176" s="161"/>
      <c r="S176" s="161"/>
      <c r="T176" s="162">
        <v>3.05</v>
      </c>
      <c r="U176" s="161">
        <f t="shared" si="77"/>
        <v>9.15</v>
      </c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153</v>
      </c>
      <c r="AF176" s="151"/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ht="22.5" outlineLevel="1" x14ac:dyDescent="0.2">
      <c r="A177" s="152">
        <v>144</v>
      </c>
      <c r="B177" s="159" t="s">
        <v>426</v>
      </c>
      <c r="C177" s="182" t="s">
        <v>427</v>
      </c>
      <c r="D177" s="161" t="s">
        <v>170</v>
      </c>
      <c r="E177" s="165">
        <v>19.100000000000001</v>
      </c>
      <c r="F177" s="167"/>
      <c r="G177" s="167"/>
      <c r="H177" s="167">
        <v>132.91999999999999</v>
      </c>
      <c r="I177" s="167">
        <f t="shared" si="72"/>
        <v>2538.77</v>
      </c>
      <c r="J177" s="167">
        <v>7367.08</v>
      </c>
      <c r="K177" s="167">
        <f t="shared" si="73"/>
        <v>140711.23000000001</v>
      </c>
      <c r="L177" s="167">
        <v>21</v>
      </c>
      <c r="M177" s="167">
        <f t="shared" si="74"/>
        <v>0</v>
      </c>
      <c r="N177" s="161">
        <v>1.65E-3</v>
      </c>
      <c r="O177" s="161">
        <f t="shared" si="75"/>
        <v>3.1519999999999999E-2</v>
      </c>
      <c r="P177" s="161">
        <v>0</v>
      </c>
      <c r="Q177" s="161">
        <f t="shared" si="76"/>
        <v>0</v>
      </c>
      <c r="R177" s="161"/>
      <c r="S177" s="161"/>
      <c r="T177" s="162">
        <v>3.05</v>
      </c>
      <c r="U177" s="161">
        <f t="shared" si="77"/>
        <v>58.26</v>
      </c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153</v>
      </c>
      <c r="AF177" s="151"/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2">
        <v>145</v>
      </c>
      <c r="B178" s="159" t="s">
        <v>428</v>
      </c>
      <c r="C178" s="182" t="s">
        <v>429</v>
      </c>
      <c r="D178" s="161" t="s">
        <v>207</v>
      </c>
      <c r="E178" s="165">
        <v>14</v>
      </c>
      <c r="F178" s="167"/>
      <c r="G178" s="167"/>
      <c r="H178" s="167">
        <v>0</v>
      </c>
      <c r="I178" s="167">
        <f t="shared" si="72"/>
        <v>0</v>
      </c>
      <c r="J178" s="167">
        <v>631</v>
      </c>
      <c r="K178" s="167">
        <f t="shared" si="73"/>
        <v>8834</v>
      </c>
      <c r="L178" s="167">
        <v>21</v>
      </c>
      <c r="M178" s="167">
        <f t="shared" si="74"/>
        <v>0</v>
      </c>
      <c r="N178" s="161">
        <v>0</v>
      </c>
      <c r="O178" s="161">
        <f t="shared" si="75"/>
        <v>0</v>
      </c>
      <c r="P178" s="161">
        <v>0</v>
      </c>
      <c r="Q178" s="161">
        <f t="shared" si="76"/>
        <v>0</v>
      </c>
      <c r="R178" s="161"/>
      <c r="S178" s="161"/>
      <c r="T178" s="162">
        <v>1.45</v>
      </c>
      <c r="U178" s="161">
        <f t="shared" si="77"/>
        <v>20.3</v>
      </c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153</v>
      </c>
      <c r="AF178" s="151"/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2">
        <v>146</v>
      </c>
      <c r="B179" s="159" t="s">
        <v>430</v>
      </c>
      <c r="C179" s="182" t="s">
        <v>431</v>
      </c>
      <c r="D179" s="161" t="s">
        <v>207</v>
      </c>
      <c r="E179" s="165">
        <v>3</v>
      </c>
      <c r="F179" s="167"/>
      <c r="G179" s="167"/>
      <c r="H179" s="167">
        <v>0</v>
      </c>
      <c r="I179" s="167">
        <f t="shared" si="72"/>
        <v>0</v>
      </c>
      <c r="J179" s="167">
        <v>1201</v>
      </c>
      <c r="K179" s="167">
        <f t="shared" si="73"/>
        <v>3603</v>
      </c>
      <c r="L179" s="167">
        <v>21</v>
      </c>
      <c r="M179" s="167">
        <f t="shared" si="74"/>
        <v>0</v>
      </c>
      <c r="N179" s="161">
        <v>0</v>
      </c>
      <c r="O179" s="161">
        <f t="shared" si="75"/>
        <v>0</v>
      </c>
      <c r="P179" s="161">
        <v>0</v>
      </c>
      <c r="Q179" s="161">
        <f t="shared" si="76"/>
        <v>0</v>
      </c>
      <c r="R179" s="161"/>
      <c r="S179" s="161"/>
      <c r="T179" s="162">
        <v>2.5099999999999998</v>
      </c>
      <c r="U179" s="161">
        <f t="shared" si="77"/>
        <v>7.53</v>
      </c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153</v>
      </c>
      <c r="AF179" s="151"/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ht="22.5" outlineLevel="1" x14ac:dyDescent="0.2">
      <c r="A180" s="152">
        <v>147</v>
      </c>
      <c r="B180" s="159" t="s">
        <v>432</v>
      </c>
      <c r="C180" s="182" t="s">
        <v>433</v>
      </c>
      <c r="D180" s="161" t="s">
        <v>207</v>
      </c>
      <c r="E180" s="165">
        <v>14</v>
      </c>
      <c r="F180" s="167"/>
      <c r="G180" s="167"/>
      <c r="H180" s="167">
        <v>0</v>
      </c>
      <c r="I180" s="167">
        <f t="shared" si="72"/>
        <v>0</v>
      </c>
      <c r="J180" s="167">
        <v>2500</v>
      </c>
      <c r="K180" s="167">
        <f t="shared" si="73"/>
        <v>35000</v>
      </c>
      <c r="L180" s="167">
        <v>21</v>
      </c>
      <c r="M180" s="167">
        <f t="shared" si="74"/>
        <v>0</v>
      </c>
      <c r="N180" s="161">
        <v>0</v>
      </c>
      <c r="O180" s="161">
        <f t="shared" si="75"/>
        <v>0</v>
      </c>
      <c r="P180" s="161">
        <v>0</v>
      </c>
      <c r="Q180" s="161">
        <f t="shared" si="76"/>
        <v>0</v>
      </c>
      <c r="R180" s="161"/>
      <c r="S180" s="161"/>
      <c r="T180" s="162">
        <v>2.5099999999999998</v>
      </c>
      <c r="U180" s="161">
        <f t="shared" si="77"/>
        <v>35.14</v>
      </c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153</v>
      </c>
      <c r="AF180" s="151"/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ht="22.5" outlineLevel="1" x14ac:dyDescent="0.2">
      <c r="A181" s="152">
        <v>148</v>
      </c>
      <c r="B181" s="159" t="s">
        <v>434</v>
      </c>
      <c r="C181" s="182" t="s">
        <v>435</v>
      </c>
      <c r="D181" s="161" t="s">
        <v>207</v>
      </c>
      <c r="E181" s="165">
        <v>3</v>
      </c>
      <c r="F181" s="167"/>
      <c r="G181" s="167"/>
      <c r="H181" s="167">
        <v>0</v>
      </c>
      <c r="I181" s="167">
        <f t="shared" si="72"/>
        <v>0</v>
      </c>
      <c r="J181" s="167">
        <v>3500</v>
      </c>
      <c r="K181" s="167">
        <f t="shared" si="73"/>
        <v>10500</v>
      </c>
      <c r="L181" s="167">
        <v>21</v>
      </c>
      <c r="M181" s="167">
        <f t="shared" si="74"/>
        <v>0</v>
      </c>
      <c r="N181" s="161">
        <v>0</v>
      </c>
      <c r="O181" s="161">
        <f t="shared" si="75"/>
        <v>0</v>
      </c>
      <c r="P181" s="161">
        <v>0</v>
      </c>
      <c r="Q181" s="161">
        <f t="shared" si="76"/>
        <v>0</v>
      </c>
      <c r="R181" s="161"/>
      <c r="S181" s="161"/>
      <c r="T181" s="162">
        <v>2.5099999999999998</v>
      </c>
      <c r="U181" s="161">
        <f t="shared" si="77"/>
        <v>7.53</v>
      </c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153</v>
      </c>
      <c r="AF181" s="151"/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2">
        <v>149</v>
      </c>
      <c r="B182" s="159" t="s">
        <v>436</v>
      </c>
      <c r="C182" s="182" t="s">
        <v>437</v>
      </c>
      <c r="D182" s="161" t="s">
        <v>207</v>
      </c>
      <c r="E182" s="165">
        <v>5</v>
      </c>
      <c r="F182" s="167"/>
      <c r="G182" s="167"/>
      <c r="H182" s="167">
        <v>0</v>
      </c>
      <c r="I182" s="167">
        <f t="shared" si="72"/>
        <v>0</v>
      </c>
      <c r="J182" s="167">
        <v>1500</v>
      </c>
      <c r="K182" s="167">
        <f t="shared" si="73"/>
        <v>7500</v>
      </c>
      <c r="L182" s="167">
        <v>21</v>
      </c>
      <c r="M182" s="167">
        <f t="shared" si="74"/>
        <v>0</v>
      </c>
      <c r="N182" s="161">
        <v>0</v>
      </c>
      <c r="O182" s="161">
        <f t="shared" si="75"/>
        <v>0</v>
      </c>
      <c r="P182" s="161">
        <v>0</v>
      </c>
      <c r="Q182" s="161">
        <f t="shared" si="76"/>
        <v>0</v>
      </c>
      <c r="R182" s="161"/>
      <c r="S182" s="161"/>
      <c r="T182" s="162">
        <v>2.5099999999999998</v>
      </c>
      <c r="U182" s="161">
        <f t="shared" si="77"/>
        <v>12.55</v>
      </c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 t="s">
        <v>153</v>
      </c>
      <c r="AF182" s="151"/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2">
        <v>150</v>
      </c>
      <c r="B183" s="159" t="s">
        <v>438</v>
      </c>
      <c r="C183" s="182" t="s">
        <v>439</v>
      </c>
      <c r="D183" s="161" t="s">
        <v>207</v>
      </c>
      <c r="E183" s="165">
        <v>16</v>
      </c>
      <c r="F183" s="167"/>
      <c r="G183" s="167"/>
      <c r="H183" s="167">
        <v>0</v>
      </c>
      <c r="I183" s="167">
        <f t="shared" si="72"/>
        <v>0</v>
      </c>
      <c r="J183" s="167">
        <v>371</v>
      </c>
      <c r="K183" s="167">
        <f t="shared" si="73"/>
        <v>5936</v>
      </c>
      <c r="L183" s="167">
        <v>21</v>
      </c>
      <c r="M183" s="167">
        <f t="shared" si="74"/>
        <v>0</v>
      </c>
      <c r="N183" s="161">
        <v>0</v>
      </c>
      <c r="O183" s="161">
        <f t="shared" si="75"/>
        <v>0</v>
      </c>
      <c r="P183" s="161">
        <v>0</v>
      </c>
      <c r="Q183" s="161">
        <f t="shared" si="76"/>
        <v>0</v>
      </c>
      <c r="R183" s="161"/>
      <c r="S183" s="161"/>
      <c r="T183" s="162">
        <v>0.77500000000000002</v>
      </c>
      <c r="U183" s="161">
        <f t="shared" si="77"/>
        <v>12.4</v>
      </c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153</v>
      </c>
      <c r="AF183" s="151"/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2">
        <v>151</v>
      </c>
      <c r="B184" s="159" t="s">
        <v>440</v>
      </c>
      <c r="C184" s="182" t="s">
        <v>441</v>
      </c>
      <c r="D184" s="161" t="s">
        <v>207</v>
      </c>
      <c r="E184" s="165">
        <v>6</v>
      </c>
      <c r="F184" s="167"/>
      <c r="G184" s="167"/>
      <c r="H184" s="167">
        <v>4.8499999999999996</v>
      </c>
      <c r="I184" s="167">
        <f t="shared" si="72"/>
        <v>29.1</v>
      </c>
      <c r="J184" s="167">
        <v>232.15</v>
      </c>
      <c r="K184" s="167">
        <f t="shared" si="73"/>
        <v>1392.9</v>
      </c>
      <c r="L184" s="167">
        <v>21</v>
      </c>
      <c r="M184" s="167">
        <f t="shared" si="74"/>
        <v>0</v>
      </c>
      <c r="N184" s="161">
        <v>1.0000000000000001E-5</v>
      </c>
      <c r="O184" s="161">
        <f t="shared" si="75"/>
        <v>6.0000000000000002E-5</v>
      </c>
      <c r="P184" s="161">
        <v>0</v>
      </c>
      <c r="Q184" s="161">
        <f t="shared" si="76"/>
        <v>0</v>
      </c>
      <c r="R184" s="161"/>
      <c r="S184" s="161"/>
      <c r="T184" s="162">
        <v>0.54730000000000001</v>
      </c>
      <c r="U184" s="161">
        <f t="shared" si="77"/>
        <v>3.28</v>
      </c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 t="s">
        <v>153</v>
      </c>
      <c r="AF184" s="151"/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2.5" outlineLevel="1" x14ac:dyDescent="0.2">
      <c r="A185" s="152">
        <v>152</v>
      </c>
      <c r="B185" s="159" t="s">
        <v>442</v>
      </c>
      <c r="C185" s="182" t="s">
        <v>443</v>
      </c>
      <c r="D185" s="161" t="s">
        <v>203</v>
      </c>
      <c r="E185" s="165">
        <v>9.3000000000000007</v>
      </c>
      <c r="F185" s="167"/>
      <c r="G185" s="167"/>
      <c r="H185" s="167">
        <v>4.8499999999999996</v>
      </c>
      <c r="I185" s="167">
        <f t="shared" si="72"/>
        <v>45.11</v>
      </c>
      <c r="J185" s="167">
        <v>290.14999999999998</v>
      </c>
      <c r="K185" s="167">
        <f t="shared" si="73"/>
        <v>2698.4</v>
      </c>
      <c r="L185" s="167">
        <v>21</v>
      </c>
      <c r="M185" s="167">
        <f t="shared" si="74"/>
        <v>0</v>
      </c>
      <c r="N185" s="161">
        <v>1.0000000000000001E-5</v>
      </c>
      <c r="O185" s="161">
        <f t="shared" si="75"/>
        <v>9.0000000000000006E-5</v>
      </c>
      <c r="P185" s="161">
        <v>0</v>
      </c>
      <c r="Q185" s="161">
        <f t="shared" si="76"/>
        <v>0</v>
      </c>
      <c r="R185" s="161"/>
      <c r="S185" s="161"/>
      <c r="T185" s="162">
        <v>0.54730000000000001</v>
      </c>
      <c r="U185" s="161">
        <f t="shared" si="77"/>
        <v>5.09</v>
      </c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153</v>
      </c>
      <c r="AF185" s="151"/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2">
        <v>153</v>
      </c>
      <c r="B186" s="159" t="s">
        <v>444</v>
      </c>
      <c r="C186" s="182" t="s">
        <v>445</v>
      </c>
      <c r="D186" s="161" t="s">
        <v>207</v>
      </c>
      <c r="E186" s="165">
        <v>1</v>
      </c>
      <c r="F186" s="167"/>
      <c r="G186" s="167"/>
      <c r="H186" s="167">
        <v>4.58</v>
      </c>
      <c r="I186" s="167">
        <f t="shared" si="72"/>
        <v>4.58</v>
      </c>
      <c r="J186" s="167">
        <v>18495.419999999998</v>
      </c>
      <c r="K186" s="167">
        <f t="shared" si="73"/>
        <v>18495.419999999998</v>
      </c>
      <c r="L186" s="167">
        <v>21</v>
      </c>
      <c r="M186" s="167">
        <f t="shared" si="74"/>
        <v>0</v>
      </c>
      <c r="N186" s="161">
        <v>1.9000000000000001E-4</v>
      </c>
      <c r="O186" s="161">
        <f t="shared" si="75"/>
        <v>1.9000000000000001E-4</v>
      </c>
      <c r="P186" s="161">
        <v>0</v>
      </c>
      <c r="Q186" s="161">
        <f t="shared" si="76"/>
        <v>0</v>
      </c>
      <c r="R186" s="161"/>
      <c r="S186" s="161"/>
      <c r="T186" s="162">
        <v>2.3220000000000001</v>
      </c>
      <c r="U186" s="161">
        <f t="shared" si="77"/>
        <v>2.3199999999999998</v>
      </c>
      <c r="V186" s="151"/>
      <c r="W186" s="151"/>
      <c r="X186" s="151"/>
      <c r="Y186" s="151"/>
      <c r="Z186" s="151"/>
      <c r="AA186" s="151"/>
      <c r="AB186" s="151"/>
      <c r="AC186" s="151"/>
      <c r="AD186" s="151"/>
      <c r="AE186" s="151" t="s">
        <v>153</v>
      </c>
      <c r="AF186" s="151"/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2.5" outlineLevel="1" x14ac:dyDescent="0.2">
      <c r="A187" s="152">
        <v>154</v>
      </c>
      <c r="B187" s="159" t="s">
        <v>446</v>
      </c>
      <c r="C187" s="182" t="s">
        <v>447</v>
      </c>
      <c r="D187" s="161" t="s">
        <v>363</v>
      </c>
      <c r="E187" s="165">
        <v>1</v>
      </c>
      <c r="F187" s="167"/>
      <c r="G187" s="167"/>
      <c r="H187" s="167">
        <v>4.58</v>
      </c>
      <c r="I187" s="167">
        <f t="shared" si="72"/>
        <v>4.58</v>
      </c>
      <c r="J187" s="167">
        <v>15445.42</v>
      </c>
      <c r="K187" s="167">
        <f t="shared" si="73"/>
        <v>15445.42</v>
      </c>
      <c r="L187" s="167">
        <v>21</v>
      </c>
      <c r="M187" s="167">
        <f t="shared" si="74"/>
        <v>0</v>
      </c>
      <c r="N187" s="161">
        <v>1.9000000000000001E-4</v>
      </c>
      <c r="O187" s="161">
        <f t="shared" si="75"/>
        <v>1.9000000000000001E-4</v>
      </c>
      <c r="P187" s="161">
        <v>0</v>
      </c>
      <c r="Q187" s="161">
        <f t="shared" si="76"/>
        <v>0</v>
      </c>
      <c r="R187" s="161"/>
      <c r="S187" s="161"/>
      <c r="T187" s="162">
        <v>2.3220000000000001</v>
      </c>
      <c r="U187" s="161">
        <f t="shared" si="77"/>
        <v>2.3199999999999998</v>
      </c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153</v>
      </c>
      <c r="AF187" s="151"/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2.5" outlineLevel="1" x14ac:dyDescent="0.2">
      <c r="A188" s="152">
        <v>155</v>
      </c>
      <c r="B188" s="159" t="s">
        <v>448</v>
      </c>
      <c r="C188" s="182" t="s">
        <v>449</v>
      </c>
      <c r="D188" s="161" t="s">
        <v>363</v>
      </c>
      <c r="E188" s="165">
        <v>2</v>
      </c>
      <c r="F188" s="167"/>
      <c r="G188" s="167"/>
      <c r="H188" s="167">
        <v>4.22</v>
      </c>
      <c r="I188" s="167">
        <f t="shared" si="72"/>
        <v>8.44</v>
      </c>
      <c r="J188" s="167">
        <v>845.78</v>
      </c>
      <c r="K188" s="167">
        <f t="shared" si="73"/>
        <v>1691.56</v>
      </c>
      <c r="L188" s="167">
        <v>21</v>
      </c>
      <c r="M188" s="167">
        <f t="shared" si="74"/>
        <v>0</v>
      </c>
      <c r="N188" s="161">
        <v>1.9000000000000001E-4</v>
      </c>
      <c r="O188" s="161">
        <f t="shared" si="75"/>
        <v>3.8000000000000002E-4</v>
      </c>
      <c r="P188" s="161">
        <v>0</v>
      </c>
      <c r="Q188" s="161">
        <f t="shared" si="76"/>
        <v>0</v>
      </c>
      <c r="R188" s="161"/>
      <c r="S188" s="161"/>
      <c r="T188" s="162">
        <v>2.3220000000000001</v>
      </c>
      <c r="U188" s="161">
        <f t="shared" si="77"/>
        <v>4.6399999999999997</v>
      </c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153</v>
      </c>
      <c r="AF188" s="151"/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2">
        <v>156</v>
      </c>
      <c r="B189" s="159" t="s">
        <v>450</v>
      </c>
      <c r="C189" s="182" t="s">
        <v>451</v>
      </c>
      <c r="D189" s="161" t="s">
        <v>363</v>
      </c>
      <c r="E189" s="165">
        <v>1</v>
      </c>
      <c r="F189" s="167"/>
      <c r="G189" s="167"/>
      <c r="H189" s="167">
        <v>4.22</v>
      </c>
      <c r="I189" s="167">
        <f t="shared" si="72"/>
        <v>4.22</v>
      </c>
      <c r="J189" s="167">
        <v>1495.78</v>
      </c>
      <c r="K189" s="167">
        <f t="shared" si="73"/>
        <v>1495.78</v>
      </c>
      <c r="L189" s="167">
        <v>21</v>
      </c>
      <c r="M189" s="167">
        <f t="shared" si="74"/>
        <v>0</v>
      </c>
      <c r="N189" s="161">
        <v>1.9000000000000001E-4</v>
      </c>
      <c r="O189" s="161">
        <f t="shared" si="75"/>
        <v>1.9000000000000001E-4</v>
      </c>
      <c r="P189" s="161">
        <v>0</v>
      </c>
      <c r="Q189" s="161">
        <f t="shared" si="76"/>
        <v>0</v>
      </c>
      <c r="R189" s="161"/>
      <c r="S189" s="161"/>
      <c r="T189" s="162">
        <v>2.3220000000000001</v>
      </c>
      <c r="U189" s="161">
        <f t="shared" si="77"/>
        <v>2.3199999999999998</v>
      </c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153</v>
      </c>
      <c r="AF189" s="151"/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2">
        <v>157</v>
      </c>
      <c r="B190" s="159" t="s">
        <v>452</v>
      </c>
      <c r="C190" s="182" t="s">
        <v>453</v>
      </c>
      <c r="D190" s="161" t="s">
        <v>292</v>
      </c>
      <c r="E190" s="165">
        <v>1</v>
      </c>
      <c r="F190" s="167"/>
      <c r="G190" s="167"/>
      <c r="H190" s="167">
        <v>0</v>
      </c>
      <c r="I190" s="167">
        <f t="shared" si="72"/>
        <v>0</v>
      </c>
      <c r="J190" s="167">
        <v>7500</v>
      </c>
      <c r="K190" s="167">
        <f t="shared" si="73"/>
        <v>7500</v>
      </c>
      <c r="L190" s="167">
        <v>21</v>
      </c>
      <c r="M190" s="167">
        <f t="shared" si="74"/>
        <v>0</v>
      </c>
      <c r="N190" s="161">
        <v>0</v>
      </c>
      <c r="O190" s="161">
        <f t="shared" si="75"/>
        <v>0</v>
      </c>
      <c r="P190" s="161">
        <v>0</v>
      </c>
      <c r="Q190" s="161">
        <f t="shared" si="76"/>
        <v>0</v>
      </c>
      <c r="R190" s="161"/>
      <c r="S190" s="161"/>
      <c r="T190" s="162">
        <v>2.2549999999999999</v>
      </c>
      <c r="U190" s="161">
        <f t="shared" si="77"/>
        <v>2.2599999999999998</v>
      </c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153</v>
      </c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x14ac:dyDescent="0.2">
      <c r="A191" s="153" t="s">
        <v>148</v>
      </c>
      <c r="B191" s="160" t="s">
        <v>105</v>
      </c>
      <c r="C191" s="183" t="s">
        <v>106</v>
      </c>
      <c r="D191" s="163"/>
      <c r="E191" s="166"/>
      <c r="F191" s="168"/>
      <c r="G191" s="168"/>
      <c r="H191" s="168"/>
      <c r="I191" s="168">
        <f>SUM(I192:I199)</f>
        <v>1828.08</v>
      </c>
      <c r="J191" s="168"/>
      <c r="K191" s="168">
        <f>SUM(K192:K199)</f>
        <v>105694.42</v>
      </c>
      <c r="L191" s="168"/>
      <c r="M191" s="168">
        <f>SUM(M192:M199)</f>
        <v>0</v>
      </c>
      <c r="N191" s="163"/>
      <c r="O191" s="163">
        <f>SUM(O192:O199)</f>
        <v>9.7999999999999979E-3</v>
      </c>
      <c r="P191" s="163"/>
      <c r="Q191" s="163">
        <f>SUM(Q192:Q199)</f>
        <v>0</v>
      </c>
      <c r="R191" s="163"/>
      <c r="S191" s="163"/>
      <c r="T191" s="164"/>
      <c r="U191" s="163">
        <f>SUM(U192:U199)</f>
        <v>101.15</v>
      </c>
      <c r="AE191" t="s">
        <v>149</v>
      </c>
    </row>
    <row r="192" spans="1:60" ht="22.5" outlineLevel="1" x14ac:dyDescent="0.2">
      <c r="A192" s="152">
        <v>158</v>
      </c>
      <c r="B192" s="159" t="s">
        <v>454</v>
      </c>
      <c r="C192" s="182" t="s">
        <v>455</v>
      </c>
      <c r="D192" s="161" t="s">
        <v>203</v>
      </c>
      <c r="E192" s="165">
        <v>10.75</v>
      </c>
      <c r="F192" s="167"/>
      <c r="G192" s="167"/>
      <c r="H192" s="167">
        <v>8.09</v>
      </c>
      <c r="I192" s="167">
        <f t="shared" ref="I192:I199" si="78">ROUND(E192*H192,2)</f>
        <v>86.97</v>
      </c>
      <c r="J192" s="167">
        <v>1881.91</v>
      </c>
      <c r="K192" s="167">
        <f t="shared" ref="K192:K199" si="79">ROUND(E192*J192,2)</f>
        <v>20230.53</v>
      </c>
      <c r="L192" s="167">
        <v>21</v>
      </c>
      <c r="M192" s="167">
        <f t="shared" ref="M192:M199" si="80">G192*(1+L192/100)</f>
        <v>0</v>
      </c>
      <c r="N192" s="161">
        <v>6.0000000000000002E-5</v>
      </c>
      <c r="O192" s="161">
        <f t="shared" ref="O192:O199" si="81">ROUND(E192*N192,5)</f>
        <v>6.4999999999999997E-4</v>
      </c>
      <c r="P192" s="161">
        <v>0</v>
      </c>
      <c r="Q192" s="161">
        <f t="shared" ref="Q192:Q199" si="82">ROUND(E192*P192,5)</f>
        <v>0</v>
      </c>
      <c r="R192" s="161"/>
      <c r="S192" s="161"/>
      <c r="T192" s="162">
        <v>0.51600000000000001</v>
      </c>
      <c r="U192" s="161">
        <f t="shared" ref="U192:U199" si="83">ROUND(E192*T192,2)</f>
        <v>5.55</v>
      </c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 t="s">
        <v>153</v>
      </c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2">
        <v>159</v>
      </c>
      <c r="B193" s="159" t="s">
        <v>456</v>
      </c>
      <c r="C193" s="182" t="s">
        <v>457</v>
      </c>
      <c r="D193" s="161" t="s">
        <v>203</v>
      </c>
      <c r="E193" s="165">
        <v>7.5</v>
      </c>
      <c r="F193" s="167"/>
      <c r="G193" s="167"/>
      <c r="H193" s="167">
        <v>0</v>
      </c>
      <c r="I193" s="167">
        <f t="shared" si="78"/>
        <v>0</v>
      </c>
      <c r="J193" s="167">
        <v>1250</v>
      </c>
      <c r="K193" s="167">
        <f t="shared" si="79"/>
        <v>9375</v>
      </c>
      <c r="L193" s="167">
        <v>21</v>
      </c>
      <c r="M193" s="167">
        <f t="shared" si="80"/>
        <v>0</v>
      </c>
      <c r="N193" s="161">
        <v>0</v>
      </c>
      <c r="O193" s="161">
        <f t="shared" si="81"/>
        <v>0</v>
      </c>
      <c r="P193" s="161">
        <v>0</v>
      </c>
      <c r="Q193" s="161">
        <f t="shared" si="82"/>
        <v>0</v>
      </c>
      <c r="R193" s="161"/>
      <c r="S193" s="161"/>
      <c r="T193" s="162">
        <v>1.78</v>
      </c>
      <c r="U193" s="161">
        <f t="shared" si="83"/>
        <v>13.35</v>
      </c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153</v>
      </c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2">
        <v>160</v>
      </c>
      <c r="B194" s="159" t="s">
        <v>458</v>
      </c>
      <c r="C194" s="182" t="s">
        <v>459</v>
      </c>
      <c r="D194" s="161" t="s">
        <v>203</v>
      </c>
      <c r="E194" s="165">
        <v>7.5</v>
      </c>
      <c r="F194" s="167"/>
      <c r="G194" s="167"/>
      <c r="H194" s="167">
        <v>0</v>
      </c>
      <c r="I194" s="167">
        <f t="shared" si="78"/>
        <v>0</v>
      </c>
      <c r="J194" s="167">
        <v>1960</v>
      </c>
      <c r="K194" s="167">
        <f t="shared" si="79"/>
        <v>14700</v>
      </c>
      <c r="L194" s="167">
        <v>21</v>
      </c>
      <c r="M194" s="167">
        <f t="shared" si="80"/>
        <v>0</v>
      </c>
      <c r="N194" s="161">
        <v>0</v>
      </c>
      <c r="O194" s="161">
        <f t="shared" si="81"/>
        <v>0</v>
      </c>
      <c r="P194" s="161">
        <v>0</v>
      </c>
      <c r="Q194" s="161">
        <f t="shared" si="82"/>
        <v>0</v>
      </c>
      <c r="R194" s="161"/>
      <c r="S194" s="161"/>
      <c r="T194" s="162">
        <v>2.6</v>
      </c>
      <c r="U194" s="161">
        <f t="shared" si="83"/>
        <v>19.5</v>
      </c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 t="s">
        <v>153</v>
      </c>
      <c r="AF194" s="151"/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2">
        <v>161</v>
      </c>
      <c r="B195" s="159" t="s">
        <v>460</v>
      </c>
      <c r="C195" s="182" t="s">
        <v>461</v>
      </c>
      <c r="D195" s="161" t="s">
        <v>203</v>
      </c>
      <c r="E195" s="165">
        <v>5.2</v>
      </c>
      <c r="F195" s="167"/>
      <c r="G195" s="167"/>
      <c r="H195" s="167">
        <v>0</v>
      </c>
      <c r="I195" s="167">
        <f t="shared" si="78"/>
        <v>0</v>
      </c>
      <c r="J195" s="167">
        <v>1650</v>
      </c>
      <c r="K195" s="167">
        <f t="shared" si="79"/>
        <v>8580</v>
      </c>
      <c r="L195" s="167">
        <v>21</v>
      </c>
      <c r="M195" s="167">
        <f t="shared" si="80"/>
        <v>0</v>
      </c>
      <c r="N195" s="161">
        <v>0</v>
      </c>
      <c r="O195" s="161">
        <f t="shared" si="81"/>
        <v>0</v>
      </c>
      <c r="P195" s="161">
        <v>0</v>
      </c>
      <c r="Q195" s="161">
        <f t="shared" si="82"/>
        <v>0</v>
      </c>
      <c r="R195" s="161"/>
      <c r="S195" s="161"/>
      <c r="T195" s="162">
        <v>2.6</v>
      </c>
      <c r="U195" s="161">
        <f t="shared" si="83"/>
        <v>13.52</v>
      </c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 t="s">
        <v>153</v>
      </c>
      <c r="AF195" s="151"/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ht="22.5" outlineLevel="1" x14ac:dyDescent="0.2">
      <c r="A196" s="152">
        <v>162</v>
      </c>
      <c r="B196" s="159" t="s">
        <v>462</v>
      </c>
      <c r="C196" s="182" t="s">
        <v>463</v>
      </c>
      <c r="D196" s="161" t="s">
        <v>386</v>
      </c>
      <c r="E196" s="165">
        <v>150</v>
      </c>
      <c r="F196" s="167"/>
      <c r="G196" s="167"/>
      <c r="H196" s="167">
        <v>11.46</v>
      </c>
      <c r="I196" s="167">
        <f t="shared" si="78"/>
        <v>1719</v>
      </c>
      <c r="J196" s="167">
        <v>153.54</v>
      </c>
      <c r="K196" s="167">
        <f t="shared" si="79"/>
        <v>23031</v>
      </c>
      <c r="L196" s="167">
        <v>21</v>
      </c>
      <c r="M196" s="167">
        <f t="shared" si="80"/>
        <v>0</v>
      </c>
      <c r="N196" s="161">
        <v>6.0000000000000002E-5</v>
      </c>
      <c r="O196" s="161">
        <f t="shared" si="81"/>
        <v>8.9999999999999993E-3</v>
      </c>
      <c r="P196" s="161">
        <v>0</v>
      </c>
      <c r="Q196" s="161">
        <f t="shared" si="82"/>
        <v>0</v>
      </c>
      <c r="R196" s="161"/>
      <c r="S196" s="161"/>
      <c r="T196" s="162">
        <v>0.30399999999999999</v>
      </c>
      <c r="U196" s="161">
        <f t="shared" si="83"/>
        <v>45.6</v>
      </c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 t="s">
        <v>153</v>
      </c>
      <c r="AF196" s="151"/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ht="22.5" outlineLevel="1" x14ac:dyDescent="0.2">
      <c r="A197" s="152">
        <v>163</v>
      </c>
      <c r="B197" s="159" t="s">
        <v>464</v>
      </c>
      <c r="C197" s="182" t="s">
        <v>465</v>
      </c>
      <c r="D197" s="161" t="s">
        <v>363</v>
      </c>
      <c r="E197" s="165">
        <v>1</v>
      </c>
      <c r="F197" s="167"/>
      <c r="G197" s="167"/>
      <c r="H197" s="167">
        <v>7.37</v>
      </c>
      <c r="I197" s="167">
        <f t="shared" si="78"/>
        <v>7.37</v>
      </c>
      <c r="J197" s="167">
        <v>5892.63</v>
      </c>
      <c r="K197" s="167">
        <f t="shared" si="79"/>
        <v>5892.63</v>
      </c>
      <c r="L197" s="167">
        <v>21</v>
      </c>
      <c r="M197" s="167">
        <f t="shared" si="80"/>
        <v>0</v>
      </c>
      <c r="N197" s="161">
        <v>5.0000000000000002E-5</v>
      </c>
      <c r="O197" s="161">
        <f t="shared" si="81"/>
        <v>5.0000000000000002E-5</v>
      </c>
      <c r="P197" s="161">
        <v>0</v>
      </c>
      <c r="Q197" s="161">
        <f t="shared" si="82"/>
        <v>0</v>
      </c>
      <c r="R197" s="161"/>
      <c r="S197" s="161"/>
      <c r="T197" s="162">
        <v>0.1</v>
      </c>
      <c r="U197" s="161">
        <f t="shared" si="83"/>
        <v>0.1</v>
      </c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 t="s">
        <v>153</v>
      </c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22.5" outlineLevel="1" x14ac:dyDescent="0.2">
      <c r="A198" s="152">
        <v>164</v>
      </c>
      <c r="B198" s="159" t="s">
        <v>466</v>
      </c>
      <c r="C198" s="182" t="s">
        <v>467</v>
      </c>
      <c r="D198" s="161" t="s">
        <v>363</v>
      </c>
      <c r="E198" s="165">
        <v>2</v>
      </c>
      <c r="F198" s="167"/>
      <c r="G198" s="167"/>
      <c r="H198" s="167">
        <v>7.37</v>
      </c>
      <c r="I198" s="167">
        <f t="shared" si="78"/>
        <v>14.74</v>
      </c>
      <c r="J198" s="167">
        <v>5992.63</v>
      </c>
      <c r="K198" s="167">
        <f t="shared" si="79"/>
        <v>11985.26</v>
      </c>
      <c r="L198" s="167">
        <v>21</v>
      </c>
      <c r="M198" s="167">
        <f t="shared" si="80"/>
        <v>0</v>
      </c>
      <c r="N198" s="161">
        <v>5.0000000000000002E-5</v>
      </c>
      <c r="O198" s="161">
        <f t="shared" si="81"/>
        <v>1E-4</v>
      </c>
      <c r="P198" s="161">
        <v>0</v>
      </c>
      <c r="Q198" s="161">
        <f t="shared" si="82"/>
        <v>0</v>
      </c>
      <c r="R198" s="161"/>
      <c r="S198" s="161"/>
      <c r="T198" s="162">
        <v>0.1</v>
      </c>
      <c r="U198" s="161">
        <f t="shared" si="83"/>
        <v>0.2</v>
      </c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 t="s">
        <v>153</v>
      </c>
      <c r="AF198" s="151"/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2">
        <v>165</v>
      </c>
      <c r="B199" s="159" t="s">
        <v>468</v>
      </c>
      <c r="C199" s="182" t="s">
        <v>469</v>
      </c>
      <c r="D199" s="161" t="s">
        <v>292</v>
      </c>
      <c r="E199" s="165">
        <v>1</v>
      </c>
      <c r="F199" s="167"/>
      <c r="G199" s="167"/>
      <c r="H199" s="167">
        <v>0</v>
      </c>
      <c r="I199" s="167">
        <f t="shared" si="78"/>
        <v>0</v>
      </c>
      <c r="J199" s="167">
        <v>11900</v>
      </c>
      <c r="K199" s="167">
        <f t="shared" si="79"/>
        <v>11900</v>
      </c>
      <c r="L199" s="167">
        <v>21</v>
      </c>
      <c r="M199" s="167">
        <f t="shared" si="80"/>
        <v>0</v>
      </c>
      <c r="N199" s="161">
        <v>0</v>
      </c>
      <c r="O199" s="161">
        <f t="shared" si="81"/>
        <v>0</v>
      </c>
      <c r="P199" s="161">
        <v>0</v>
      </c>
      <c r="Q199" s="161">
        <f t="shared" si="82"/>
        <v>0</v>
      </c>
      <c r="R199" s="161"/>
      <c r="S199" s="161"/>
      <c r="T199" s="162">
        <v>3.327</v>
      </c>
      <c r="U199" s="161">
        <f t="shared" si="83"/>
        <v>3.33</v>
      </c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 t="s">
        <v>153</v>
      </c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x14ac:dyDescent="0.2">
      <c r="A200" s="153" t="s">
        <v>148</v>
      </c>
      <c r="B200" s="160" t="s">
        <v>107</v>
      </c>
      <c r="C200" s="183" t="s">
        <v>108</v>
      </c>
      <c r="D200" s="163"/>
      <c r="E200" s="166"/>
      <c r="F200" s="168"/>
      <c r="G200" s="168"/>
      <c r="H200" s="168"/>
      <c r="I200" s="168">
        <f>SUM(I201:I210)</f>
        <v>47107.229999999996</v>
      </c>
      <c r="J200" s="168"/>
      <c r="K200" s="168">
        <f>SUM(K201:K210)</f>
        <v>52128.87</v>
      </c>
      <c r="L200" s="168"/>
      <c r="M200" s="168">
        <f>SUM(M201:M210)</f>
        <v>0</v>
      </c>
      <c r="N200" s="163"/>
      <c r="O200" s="163">
        <f>SUM(O201:O210)</f>
        <v>1.7919499999999999</v>
      </c>
      <c r="P200" s="163"/>
      <c r="Q200" s="163">
        <f>SUM(Q201:Q210)</f>
        <v>0</v>
      </c>
      <c r="R200" s="163"/>
      <c r="S200" s="163"/>
      <c r="T200" s="164"/>
      <c r="U200" s="163">
        <f>SUM(U201:U210)</f>
        <v>96.299999999999983</v>
      </c>
      <c r="AE200" t="s">
        <v>149</v>
      </c>
    </row>
    <row r="201" spans="1:60" ht="22.5" outlineLevel="1" x14ac:dyDescent="0.2">
      <c r="A201" s="152">
        <v>166</v>
      </c>
      <c r="B201" s="159" t="s">
        <v>470</v>
      </c>
      <c r="C201" s="182" t="s">
        <v>471</v>
      </c>
      <c r="D201" s="161" t="s">
        <v>170</v>
      </c>
      <c r="E201" s="165">
        <v>67</v>
      </c>
      <c r="F201" s="167"/>
      <c r="G201" s="167"/>
      <c r="H201" s="167">
        <v>0</v>
      </c>
      <c r="I201" s="167">
        <f t="shared" ref="I201:I210" si="84">ROUND(E201*H201,2)</f>
        <v>0</v>
      </c>
      <c r="J201" s="167">
        <v>6.7</v>
      </c>
      <c r="K201" s="167">
        <f t="shared" ref="K201:K210" si="85">ROUND(E201*J201,2)</f>
        <v>448.9</v>
      </c>
      <c r="L201" s="167">
        <v>21</v>
      </c>
      <c r="M201" s="167">
        <f t="shared" ref="M201:M210" si="86">G201*(1+L201/100)</f>
        <v>0</v>
      </c>
      <c r="N201" s="161">
        <v>0</v>
      </c>
      <c r="O201" s="161">
        <f t="shared" ref="O201:O210" si="87">ROUND(E201*N201,5)</f>
        <v>0</v>
      </c>
      <c r="P201" s="161">
        <v>0</v>
      </c>
      <c r="Q201" s="161">
        <f t="shared" ref="Q201:Q210" si="88">ROUND(E201*P201,5)</f>
        <v>0</v>
      </c>
      <c r="R201" s="161"/>
      <c r="S201" s="161"/>
      <c r="T201" s="162">
        <v>1.6E-2</v>
      </c>
      <c r="U201" s="161">
        <f t="shared" ref="U201:U210" si="89">ROUND(E201*T201,2)</f>
        <v>1.07</v>
      </c>
      <c r="V201" s="151"/>
      <c r="W201" s="151"/>
      <c r="X201" s="151"/>
      <c r="Y201" s="151"/>
      <c r="Z201" s="151"/>
      <c r="AA201" s="151"/>
      <c r="AB201" s="151"/>
      <c r="AC201" s="151"/>
      <c r="AD201" s="151"/>
      <c r="AE201" s="151" t="s">
        <v>153</v>
      </c>
      <c r="AF201" s="151"/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2">
        <v>167</v>
      </c>
      <c r="B202" s="159" t="s">
        <v>472</v>
      </c>
      <c r="C202" s="182" t="s">
        <v>564</v>
      </c>
      <c r="D202" s="161" t="s">
        <v>170</v>
      </c>
      <c r="E202" s="165">
        <v>67</v>
      </c>
      <c r="F202" s="167"/>
      <c r="G202" s="167"/>
      <c r="H202" s="167">
        <v>21.7</v>
      </c>
      <c r="I202" s="167">
        <f t="shared" si="84"/>
        <v>1453.9</v>
      </c>
      <c r="J202" s="167">
        <v>24.8</v>
      </c>
      <c r="K202" s="167">
        <f t="shared" si="85"/>
        <v>1661.6</v>
      </c>
      <c r="L202" s="167">
        <v>21</v>
      </c>
      <c r="M202" s="167">
        <f t="shared" si="86"/>
        <v>0</v>
      </c>
      <c r="N202" s="161">
        <v>2.1000000000000001E-4</v>
      </c>
      <c r="O202" s="161">
        <f t="shared" si="87"/>
        <v>1.4069999999999999E-2</v>
      </c>
      <c r="P202" s="161">
        <v>0</v>
      </c>
      <c r="Q202" s="161">
        <f t="shared" si="88"/>
        <v>0</v>
      </c>
      <c r="R202" s="161"/>
      <c r="S202" s="161"/>
      <c r="T202" s="162">
        <v>0.05</v>
      </c>
      <c r="U202" s="161">
        <f t="shared" si="89"/>
        <v>3.35</v>
      </c>
      <c r="V202" s="151"/>
      <c r="W202" s="151"/>
      <c r="X202" s="151"/>
      <c r="Y202" s="151"/>
      <c r="Z202" s="151"/>
      <c r="AA202" s="151"/>
      <c r="AB202" s="151"/>
      <c r="AC202" s="151"/>
      <c r="AD202" s="151"/>
      <c r="AE202" s="151" t="s">
        <v>153</v>
      </c>
      <c r="AF202" s="151"/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2">
        <v>168</v>
      </c>
      <c r="B203" s="159" t="s">
        <v>473</v>
      </c>
      <c r="C203" s="182" t="s">
        <v>474</v>
      </c>
      <c r="D203" s="161" t="s">
        <v>170</v>
      </c>
      <c r="E203" s="165">
        <v>67</v>
      </c>
      <c r="F203" s="167"/>
      <c r="G203" s="167"/>
      <c r="H203" s="167">
        <v>40.14</v>
      </c>
      <c r="I203" s="167">
        <f t="shared" si="84"/>
        <v>2689.38</v>
      </c>
      <c r="J203" s="167">
        <v>29.760000000000005</v>
      </c>
      <c r="K203" s="167">
        <f t="shared" si="85"/>
        <v>1993.92</v>
      </c>
      <c r="L203" s="167">
        <v>21</v>
      </c>
      <c r="M203" s="167">
        <f t="shared" si="86"/>
        <v>0</v>
      </c>
      <c r="N203" s="161">
        <v>8.0000000000000007E-5</v>
      </c>
      <c r="O203" s="161">
        <f t="shared" si="87"/>
        <v>5.3600000000000002E-3</v>
      </c>
      <c r="P203" s="161">
        <v>0</v>
      </c>
      <c r="Q203" s="161">
        <f t="shared" si="88"/>
        <v>0</v>
      </c>
      <c r="R203" s="161"/>
      <c r="S203" s="161"/>
      <c r="T203" s="162">
        <v>0.06</v>
      </c>
      <c r="U203" s="161">
        <f t="shared" si="89"/>
        <v>4.0199999999999996</v>
      </c>
      <c r="V203" s="151"/>
      <c r="W203" s="151"/>
      <c r="X203" s="151"/>
      <c r="Y203" s="151"/>
      <c r="Z203" s="151"/>
      <c r="AA203" s="151"/>
      <c r="AB203" s="151"/>
      <c r="AC203" s="151"/>
      <c r="AD203" s="151"/>
      <c r="AE203" s="151" t="s">
        <v>153</v>
      </c>
      <c r="AF203" s="151"/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22.5" outlineLevel="1" x14ac:dyDescent="0.2">
      <c r="A204" s="152">
        <v>169</v>
      </c>
      <c r="B204" s="159" t="s">
        <v>475</v>
      </c>
      <c r="C204" s="182" t="s">
        <v>565</v>
      </c>
      <c r="D204" s="161" t="s">
        <v>203</v>
      </c>
      <c r="E204" s="165">
        <v>44</v>
      </c>
      <c r="F204" s="167"/>
      <c r="G204" s="167"/>
      <c r="H204" s="167">
        <v>10.98</v>
      </c>
      <c r="I204" s="167">
        <f t="shared" si="84"/>
        <v>483.12</v>
      </c>
      <c r="J204" s="167">
        <v>117.02</v>
      </c>
      <c r="K204" s="167">
        <f t="shared" si="85"/>
        <v>5148.88</v>
      </c>
      <c r="L204" s="167">
        <v>21</v>
      </c>
      <c r="M204" s="167">
        <f t="shared" si="86"/>
        <v>0</v>
      </c>
      <c r="N204" s="161">
        <v>3.2000000000000003E-4</v>
      </c>
      <c r="O204" s="161">
        <f t="shared" si="87"/>
        <v>1.4080000000000001E-2</v>
      </c>
      <c r="P204" s="161">
        <v>0</v>
      </c>
      <c r="Q204" s="161">
        <f t="shared" si="88"/>
        <v>0</v>
      </c>
      <c r="R204" s="161"/>
      <c r="S204" s="161"/>
      <c r="T204" s="162">
        <v>0.23599999999999999</v>
      </c>
      <c r="U204" s="161">
        <f t="shared" si="89"/>
        <v>10.38</v>
      </c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 t="s">
        <v>153</v>
      </c>
      <c r="AF204" s="151"/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2">
        <v>170</v>
      </c>
      <c r="B205" s="159" t="s">
        <v>476</v>
      </c>
      <c r="C205" s="182" t="s">
        <v>477</v>
      </c>
      <c r="D205" s="161" t="s">
        <v>203</v>
      </c>
      <c r="E205" s="165">
        <v>44</v>
      </c>
      <c r="F205" s="167"/>
      <c r="G205" s="167"/>
      <c r="H205" s="167">
        <v>5.42</v>
      </c>
      <c r="I205" s="167">
        <f t="shared" si="84"/>
        <v>238.48</v>
      </c>
      <c r="J205" s="167">
        <v>87.78</v>
      </c>
      <c r="K205" s="167">
        <f t="shared" si="85"/>
        <v>3862.32</v>
      </c>
      <c r="L205" s="167">
        <v>21</v>
      </c>
      <c r="M205" s="167">
        <f t="shared" si="86"/>
        <v>0</v>
      </c>
      <c r="N205" s="161">
        <v>0</v>
      </c>
      <c r="O205" s="161">
        <f t="shared" si="87"/>
        <v>0</v>
      </c>
      <c r="P205" s="161">
        <v>0</v>
      </c>
      <c r="Q205" s="161">
        <f t="shared" si="88"/>
        <v>0</v>
      </c>
      <c r="R205" s="161"/>
      <c r="S205" s="161"/>
      <c r="T205" s="162">
        <v>0.154</v>
      </c>
      <c r="U205" s="161">
        <f t="shared" si="89"/>
        <v>6.78</v>
      </c>
      <c r="V205" s="151"/>
      <c r="W205" s="151"/>
      <c r="X205" s="151"/>
      <c r="Y205" s="151"/>
      <c r="Z205" s="151"/>
      <c r="AA205" s="151"/>
      <c r="AB205" s="151"/>
      <c r="AC205" s="151"/>
      <c r="AD205" s="151"/>
      <c r="AE205" s="151" t="s">
        <v>153</v>
      </c>
      <c r="AF205" s="151"/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ht="22.5" outlineLevel="1" x14ac:dyDescent="0.2">
      <c r="A206" s="152">
        <v>171</v>
      </c>
      <c r="B206" s="159" t="s">
        <v>478</v>
      </c>
      <c r="C206" s="182" t="s">
        <v>566</v>
      </c>
      <c r="D206" s="161" t="s">
        <v>170</v>
      </c>
      <c r="E206" s="165">
        <v>67</v>
      </c>
      <c r="F206" s="167"/>
      <c r="G206" s="167"/>
      <c r="H206" s="167">
        <v>88.05</v>
      </c>
      <c r="I206" s="167">
        <f t="shared" si="84"/>
        <v>5899.35</v>
      </c>
      <c r="J206" s="167">
        <v>484.95</v>
      </c>
      <c r="K206" s="167">
        <f t="shared" si="85"/>
        <v>32491.65</v>
      </c>
      <c r="L206" s="167">
        <v>21</v>
      </c>
      <c r="M206" s="167">
        <f t="shared" si="86"/>
        <v>0</v>
      </c>
      <c r="N206" s="161">
        <v>2.5200000000000001E-3</v>
      </c>
      <c r="O206" s="161">
        <f t="shared" si="87"/>
        <v>0.16883999999999999</v>
      </c>
      <c r="P206" s="161">
        <v>0</v>
      </c>
      <c r="Q206" s="161">
        <f t="shared" si="88"/>
        <v>0</v>
      </c>
      <c r="R206" s="161"/>
      <c r="S206" s="161"/>
      <c r="T206" s="162">
        <v>0.97799999999999998</v>
      </c>
      <c r="U206" s="161">
        <f t="shared" si="89"/>
        <v>65.53</v>
      </c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 t="s">
        <v>153</v>
      </c>
      <c r="AF206" s="151"/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2">
        <v>172</v>
      </c>
      <c r="B207" s="159" t="s">
        <v>479</v>
      </c>
      <c r="C207" s="182" t="s">
        <v>480</v>
      </c>
      <c r="D207" s="161" t="s">
        <v>170</v>
      </c>
      <c r="E207" s="165">
        <v>21.5</v>
      </c>
      <c r="F207" s="167"/>
      <c r="G207" s="167"/>
      <c r="H207" s="167">
        <v>0</v>
      </c>
      <c r="I207" s="167">
        <f t="shared" si="84"/>
        <v>0</v>
      </c>
      <c r="J207" s="167">
        <v>82.4</v>
      </c>
      <c r="K207" s="167">
        <f t="shared" si="85"/>
        <v>1771.6</v>
      </c>
      <c r="L207" s="167">
        <v>21</v>
      </c>
      <c r="M207" s="167">
        <f t="shared" si="86"/>
        <v>0</v>
      </c>
      <c r="N207" s="161">
        <v>0</v>
      </c>
      <c r="O207" s="161">
        <f t="shared" si="87"/>
        <v>0</v>
      </c>
      <c r="P207" s="161">
        <v>0</v>
      </c>
      <c r="Q207" s="161">
        <f t="shared" si="88"/>
        <v>0</v>
      </c>
      <c r="R207" s="161"/>
      <c r="S207" s="161"/>
      <c r="T207" s="162">
        <v>0.16600000000000001</v>
      </c>
      <c r="U207" s="161">
        <f t="shared" si="89"/>
        <v>3.57</v>
      </c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 t="s">
        <v>153</v>
      </c>
      <c r="AF207" s="151"/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2">
        <v>173</v>
      </c>
      <c r="B208" s="159" t="s">
        <v>481</v>
      </c>
      <c r="C208" s="182" t="s">
        <v>482</v>
      </c>
      <c r="D208" s="161" t="s">
        <v>170</v>
      </c>
      <c r="E208" s="165">
        <v>67</v>
      </c>
      <c r="F208" s="167"/>
      <c r="G208" s="167"/>
      <c r="H208" s="167">
        <v>29</v>
      </c>
      <c r="I208" s="167">
        <f t="shared" si="84"/>
        <v>1943</v>
      </c>
      <c r="J208" s="167">
        <v>0</v>
      </c>
      <c r="K208" s="167">
        <f t="shared" si="85"/>
        <v>0</v>
      </c>
      <c r="L208" s="167">
        <v>21</v>
      </c>
      <c r="M208" s="167">
        <f t="shared" si="86"/>
        <v>0</v>
      </c>
      <c r="N208" s="161">
        <v>8.0000000000000004E-4</v>
      </c>
      <c r="O208" s="161">
        <f t="shared" si="87"/>
        <v>5.3600000000000002E-2</v>
      </c>
      <c r="P208" s="161">
        <v>0</v>
      </c>
      <c r="Q208" s="161">
        <f t="shared" si="88"/>
        <v>0</v>
      </c>
      <c r="R208" s="161"/>
      <c r="S208" s="161"/>
      <c r="T208" s="162">
        <v>0</v>
      </c>
      <c r="U208" s="161">
        <f t="shared" si="89"/>
        <v>0</v>
      </c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 t="s">
        <v>153</v>
      </c>
      <c r="AF208" s="151"/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2">
        <v>174</v>
      </c>
      <c r="B209" s="159" t="s">
        <v>483</v>
      </c>
      <c r="C209" s="182" t="s">
        <v>567</v>
      </c>
      <c r="D209" s="161" t="s">
        <v>170</v>
      </c>
      <c r="E209" s="165">
        <v>80</v>
      </c>
      <c r="F209" s="167"/>
      <c r="G209" s="167"/>
      <c r="H209" s="167">
        <v>430</v>
      </c>
      <c r="I209" s="167">
        <f t="shared" si="84"/>
        <v>34400</v>
      </c>
      <c r="J209" s="167">
        <v>0</v>
      </c>
      <c r="K209" s="167">
        <f t="shared" si="85"/>
        <v>0</v>
      </c>
      <c r="L209" s="167">
        <v>21</v>
      </c>
      <c r="M209" s="167">
        <f t="shared" si="86"/>
        <v>0</v>
      </c>
      <c r="N209" s="161">
        <v>1.9199999999999998E-2</v>
      </c>
      <c r="O209" s="161">
        <f t="shared" si="87"/>
        <v>1.536</v>
      </c>
      <c r="P209" s="161">
        <v>0</v>
      </c>
      <c r="Q209" s="161">
        <f t="shared" si="88"/>
        <v>0</v>
      </c>
      <c r="R209" s="161"/>
      <c r="S209" s="161"/>
      <c r="T209" s="162">
        <v>0</v>
      </c>
      <c r="U209" s="161">
        <f t="shared" si="89"/>
        <v>0</v>
      </c>
      <c r="V209" s="151"/>
      <c r="W209" s="151"/>
      <c r="X209" s="151"/>
      <c r="Y209" s="151"/>
      <c r="Z209" s="151"/>
      <c r="AA209" s="151"/>
      <c r="AB209" s="151"/>
      <c r="AC209" s="151"/>
      <c r="AD209" s="151"/>
      <c r="AE209" s="151" t="s">
        <v>281</v>
      </c>
      <c r="AF209" s="151"/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2">
        <v>175</v>
      </c>
      <c r="B210" s="159" t="s">
        <v>484</v>
      </c>
      <c r="C210" s="182" t="s">
        <v>485</v>
      </c>
      <c r="D210" s="161" t="s">
        <v>292</v>
      </c>
      <c r="E210" s="165">
        <v>1</v>
      </c>
      <c r="F210" s="167"/>
      <c r="G210" s="167"/>
      <c r="H210" s="167">
        <v>0</v>
      </c>
      <c r="I210" s="167">
        <f t="shared" si="84"/>
        <v>0</v>
      </c>
      <c r="J210" s="167">
        <v>4750</v>
      </c>
      <c r="K210" s="167">
        <f t="shared" si="85"/>
        <v>4750</v>
      </c>
      <c r="L210" s="167">
        <v>21</v>
      </c>
      <c r="M210" s="167">
        <f t="shared" si="86"/>
        <v>0</v>
      </c>
      <c r="N210" s="161">
        <v>0</v>
      </c>
      <c r="O210" s="161">
        <f t="shared" si="87"/>
        <v>0</v>
      </c>
      <c r="P210" s="161">
        <v>0</v>
      </c>
      <c r="Q210" s="161">
        <f t="shared" si="88"/>
        <v>0</v>
      </c>
      <c r="R210" s="161"/>
      <c r="S210" s="161"/>
      <c r="T210" s="162">
        <v>1.5980000000000001</v>
      </c>
      <c r="U210" s="161">
        <f t="shared" si="89"/>
        <v>1.6</v>
      </c>
      <c r="V210" s="151"/>
      <c r="W210" s="151"/>
      <c r="X210" s="151"/>
      <c r="Y210" s="151"/>
      <c r="Z210" s="151"/>
      <c r="AA210" s="151"/>
      <c r="AB210" s="151"/>
      <c r="AC210" s="151"/>
      <c r="AD210" s="151"/>
      <c r="AE210" s="151" t="s">
        <v>153</v>
      </c>
      <c r="AF210" s="151"/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x14ac:dyDescent="0.2">
      <c r="A211" s="153" t="s">
        <v>148</v>
      </c>
      <c r="B211" s="160" t="s">
        <v>109</v>
      </c>
      <c r="C211" s="183" t="s">
        <v>110</v>
      </c>
      <c r="D211" s="163"/>
      <c r="E211" s="166"/>
      <c r="F211" s="168"/>
      <c r="G211" s="168"/>
      <c r="H211" s="168"/>
      <c r="I211" s="168">
        <f>SUM(I212:I216)</f>
        <v>37033.480000000003</v>
      </c>
      <c r="J211" s="168"/>
      <c r="K211" s="168">
        <f>SUM(K212:K216)</f>
        <v>24235.32</v>
      </c>
      <c r="L211" s="168"/>
      <c r="M211" s="168">
        <f>SUM(M212:M216)</f>
        <v>0</v>
      </c>
      <c r="N211" s="163"/>
      <c r="O211" s="163">
        <f>SUM(O212:O216)</f>
        <v>0.27676000000000001</v>
      </c>
      <c r="P211" s="163"/>
      <c r="Q211" s="163">
        <f>SUM(Q212:Q216)</f>
        <v>0</v>
      </c>
      <c r="R211" s="163"/>
      <c r="S211" s="163"/>
      <c r="T211" s="164"/>
      <c r="U211" s="163">
        <f>SUM(U212:U216)</f>
        <v>45.910000000000004</v>
      </c>
      <c r="AE211" t="s">
        <v>149</v>
      </c>
    </row>
    <row r="212" spans="1:60" ht="22.5" outlineLevel="1" x14ac:dyDescent="0.2">
      <c r="A212" s="152">
        <v>176</v>
      </c>
      <c r="B212" s="159" t="s">
        <v>486</v>
      </c>
      <c r="C212" s="182" t="s">
        <v>487</v>
      </c>
      <c r="D212" s="161" t="s">
        <v>170</v>
      </c>
      <c r="E212" s="165">
        <v>68</v>
      </c>
      <c r="F212" s="167"/>
      <c r="G212" s="167"/>
      <c r="H212" s="167">
        <v>0</v>
      </c>
      <c r="I212" s="167">
        <f>ROUND(E212*H212,2)</f>
        <v>0</v>
      </c>
      <c r="J212" s="167">
        <v>6.7</v>
      </c>
      <c r="K212" s="167">
        <f>ROUND(E212*J212,2)</f>
        <v>455.6</v>
      </c>
      <c r="L212" s="167">
        <v>21</v>
      </c>
      <c r="M212" s="167">
        <f>G212*(1+L212/100)</f>
        <v>0</v>
      </c>
      <c r="N212" s="161">
        <v>0</v>
      </c>
      <c r="O212" s="161">
        <f>ROUND(E212*N212,5)</f>
        <v>0</v>
      </c>
      <c r="P212" s="161">
        <v>0</v>
      </c>
      <c r="Q212" s="161">
        <f>ROUND(E212*P212,5)</f>
        <v>0</v>
      </c>
      <c r="R212" s="161"/>
      <c r="S212" s="161"/>
      <c r="T212" s="162">
        <v>1.6E-2</v>
      </c>
      <c r="U212" s="161">
        <f>ROUND(E212*T212,2)</f>
        <v>1.0900000000000001</v>
      </c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 t="s">
        <v>153</v>
      </c>
      <c r="AF212" s="151"/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2">
        <v>177</v>
      </c>
      <c r="B213" s="159" t="s">
        <v>488</v>
      </c>
      <c r="C213" s="182" t="s">
        <v>489</v>
      </c>
      <c r="D213" s="161" t="s">
        <v>170</v>
      </c>
      <c r="E213" s="165">
        <v>68</v>
      </c>
      <c r="F213" s="167"/>
      <c r="G213" s="167"/>
      <c r="H213" s="167">
        <v>0</v>
      </c>
      <c r="I213" s="167">
        <f>ROUND(E213*H213,2)</f>
        <v>0</v>
      </c>
      <c r="J213" s="167">
        <v>70.400000000000006</v>
      </c>
      <c r="K213" s="167">
        <f>ROUND(E213*J213,2)</f>
        <v>4787.2</v>
      </c>
      <c r="L213" s="167">
        <v>21</v>
      </c>
      <c r="M213" s="167">
        <f>G213*(1+L213/100)</f>
        <v>0</v>
      </c>
      <c r="N213" s="161">
        <v>0</v>
      </c>
      <c r="O213" s="161">
        <f>ROUND(E213*N213,5)</f>
        <v>0</v>
      </c>
      <c r="P213" s="161">
        <v>0</v>
      </c>
      <c r="Q213" s="161">
        <f>ROUND(E213*P213,5)</f>
        <v>0</v>
      </c>
      <c r="R213" s="161"/>
      <c r="S213" s="161"/>
      <c r="T213" s="162">
        <v>0.14699999999999999</v>
      </c>
      <c r="U213" s="161">
        <f>ROUND(E213*T213,2)</f>
        <v>10</v>
      </c>
      <c r="V213" s="151"/>
      <c r="W213" s="151"/>
      <c r="X213" s="151"/>
      <c r="Y213" s="151"/>
      <c r="Z213" s="151"/>
      <c r="AA213" s="151"/>
      <c r="AB213" s="151"/>
      <c r="AC213" s="151"/>
      <c r="AD213" s="151"/>
      <c r="AE213" s="151" t="s">
        <v>153</v>
      </c>
      <c r="AF213" s="151"/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2">
        <v>178</v>
      </c>
      <c r="B214" s="159" t="s">
        <v>490</v>
      </c>
      <c r="C214" s="182" t="s">
        <v>491</v>
      </c>
      <c r="D214" s="161" t="s">
        <v>170</v>
      </c>
      <c r="E214" s="165">
        <v>68</v>
      </c>
      <c r="F214" s="167"/>
      <c r="G214" s="167"/>
      <c r="H214" s="167">
        <v>0</v>
      </c>
      <c r="I214" s="167">
        <f>ROUND(E214*H214,2)</f>
        <v>0</v>
      </c>
      <c r="J214" s="167">
        <v>22</v>
      </c>
      <c r="K214" s="167">
        <f>ROUND(E214*J214,2)</f>
        <v>1496</v>
      </c>
      <c r="L214" s="167">
        <v>21</v>
      </c>
      <c r="M214" s="167">
        <f>G214*(1+L214/100)</f>
        <v>0</v>
      </c>
      <c r="N214" s="161">
        <v>0</v>
      </c>
      <c r="O214" s="161">
        <f>ROUND(E214*N214,5)</f>
        <v>0</v>
      </c>
      <c r="P214" s="161">
        <v>0</v>
      </c>
      <c r="Q214" s="161">
        <f>ROUND(E214*P214,5)</f>
        <v>0</v>
      </c>
      <c r="R214" s="161"/>
      <c r="S214" s="161"/>
      <c r="T214" s="162">
        <v>4.5999999999999999E-2</v>
      </c>
      <c r="U214" s="161">
        <f>ROUND(E214*T214,2)</f>
        <v>3.13</v>
      </c>
      <c r="V214" s="151"/>
      <c r="W214" s="151"/>
      <c r="X214" s="151"/>
      <c r="Y214" s="151"/>
      <c r="Z214" s="151"/>
      <c r="AA214" s="151"/>
      <c r="AB214" s="151"/>
      <c r="AC214" s="151"/>
      <c r="AD214" s="151"/>
      <c r="AE214" s="151" t="s">
        <v>153</v>
      </c>
      <c r="AF214" s="151"/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ht="22.5" outlineLevel="1" x14ac:dyDescent="0.2">
      <c r="A215" s="152">
        <v>179</v>
      </c>
      <c r="B215" s="159" t="s">
        <v>492</v>
      </c>
      <c r="C215" s="182" t="s">
        <v>493</v>
      </c>
      <c r="D215" s="161" t="s">
        <v>170</v>
      </c>
      <c r="E215" s="165">
        <v>68</v>
      </c>
      <c r="F215" s="167"/>
      <c r="G215" s="167"/>
      <c r="H215" s="167">
        <v>544.61</v>
      </c>
      <c r="I215" s="167">
        <f>ROUND(E215*H215,2)</f>
        <v>37033.480000000003</v>
      </c>
      <c r="J215" s="167">
        <v>215.39</v>
      </c>
      <c r="K215" s="167">
        <f>ROUND(E215*J215,2)</f>
        <v>14646.52</v>
      </c>
      <c r="L215" s="167">
        <v>21</v>
      </c>
      <c r="M215" s="167">
        <f>G215*(1+L215/100)</f>
        <v>0</v>
      </c>
      <c r="N215" s="161">
        <v>4.0699999999999998E-3</v>
      </c>
      <c r="O215" s="161">
        <f>ROUND(E215*N215,5)</f>
        <v>0.27676000000000001</v>
      </c>
      <c r="P215" s="161">
        <v>0</v>
      </c>
      <c r="Q215" s="161">
        <f>ROUND(E215*P215,5)</f>
        <v>0</v>
      </c>
      <c r="R215" s="161"/>
      <c r="S215" s="161"/>
      <c r="T215" s="162">
        <v>0.45</v>
      </c>
      <c r="U215" s="161">
        <f>ROUND(E215*T215,2)</f>
        <v>30.6</v>
      </c>
      <c r="V215" s="151"/>
      <c r="W215" s="151"/>
      <c r="X215" s="151"/>
      <c r="Y215" s="151"/>
      <c r="Z215" s="151"/>
      <c r="AA215" s="151"/>
      <c r="AB215" s="151"/>
      <c r="AC215" s="151"/>
      <c r="AD215" s="151"/>
      <c r="AE215" s="151" t="s">
        <v>153</v>
      </c>
      <c r="AF215" s="151"/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2">
        <v>180</v>
      </c>
      <c r="B216" s="159" t="s">
        <v>494</v>
      </c>
      <c r="C216" s="182" t="s">
        <v>495</v>
      </c>
      <c r="D216" s="161" t="s">
        <v>292</v>
      </c>
      <c r="E216" s="165">
        <v>1</v>
      </c>
      <c r="F216" s="167"/>
      <c r="G216" s="167"/>
      <c r="H216" s="167">
        <v>0</v>
      </c>
      <c r="I216" s="167">
        <f>ROUND(E216*H216,2)</f>
        <v>0</v>
      </c>
      <c r="J216" s="167">
        <v>2850</v>
      </c>
      <c r="K216" s="167">
        <f>ROUND(E216*J216,2)</f>
        <v>2850</v>
      </c>
      <c r="L216" s="167">
        <v>21</v>
      </c>
      <c r="M216" s="167">
        <f>G216*(1+L216/100)</f>
        <v>0</v>
      </c>
      <c r="N216" s="161">
        <v>0</v>
      </c>
      <c r="O216" s="161">
        <f>ROUND(E216*N216,5)</f>
        <v>0</v>
      </c>
      <c r="P216" s="161">
        <v>0</v>
      </c>
      <c r="Q216" s="161">
        <f>ROUND(E216*P216,5)</f>
        <v>0</v>
      </c>
      <c r="R216" s="161"/>
      <c r="S216" s="161"/>
      <c r="T216" s="162">
        <v>1.091</v>
      </c>
      <c r="U216" s="161">
        <f>ROUND(E216*T216,2)</f>
        <v>1.0900000000000001</v>
      </c>
      <c r="V216" s="151"/>
      <c r="W216" s="151"/>
      <c r="X216" s="151"/>
      <c r="Y216" s="151"/>
      <c r="Z216" s="151"/>
      <c r="AA216" s="151"/>
      <c r="AB216" s="151"/>
      <c r="AC216" s="151"/>
      <c r="AD216" s="151"/>
      <c r="AE216" s="151" t="s">
        <v>153</v>
      </c>
      <c r="AF216" s="151"/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x14ac:dyDescent="0.2">
      <c r="A217" s="153" t="s">
        <v>148</v>
      </c>
      <c r="B217" s="160" t="s">
        <v>111</v>
      </c>
      <c r="C217" s="183" t="s">
        <v>112</v>
      </c>
      <c r="D217" s="163"/>
      <c r="E217" s="166"/>
      <c r="F217" s="168"/>
      <c r="G217" s="168"/>
      <c r="H217" s="168"/>
      <c r="I217" s="168">
        <f>SUM(I218:I220)</f>
        <v>7545.31</v>
      </c>
      <c r="J217" s="168"/>
      <c r="K217" s="168">
        <f>SUM(K218:K220)</f>
        <v>3367.17</v>
      </c>
      <c r="L217" s="168"/>
      <c r="M217" s="168">
        <f>SUM(M218:M220)</f>
        <v>0</v>
      </c>
      <c r="N217" s="163"/>
      <c r="O217" s="163">
        <f>SUM(O218:O220)</f>
        <v>3.4669999999999999E-2</v>
      </c>
      <c r="P217" s="163"/>
      <c r="Q217" s="163">
        <f>SUM(Q218:Q220)</f>
        <v>0</v>
      </c>
      <c r="R217" s="163"/>
      <c r="S217" s="163"/>
      <c r="T217" s="164"/>
      <c r="U217" s="163">
        <f>SUM(U218:U220)</f>
        <v>7.1400000000000006</v>
      </c>
      <c r="AE217" t="s">
        <v>149</v>
      </c>
    </row>
    <row r="218" spans="1:60" ht="22.5" outlineLevel="1" x14ac:dyDescent="0.2">
      <c r="A218" s="152">
        <v>181</v>
      </c>
      <c r="B218" s="159" t="s">
        <v>496</v>
      </c>
      <c r="C218" s="182" t="s">
        <v>497</v>
      </c>
      <c r="D218" s="161" t="s">
        <v>170</v>
      </c>
      <c r="E218" s="165">
        <v>32.4</v>
      </c>
      <c r="F218" s="167"/>
      <c r="G218" s="167"/>
      <c r="H218" s="167">
        <v>0</v>
      </c>
      <c r="I218" s="167">
        <f>ROUND(E218*H218,2)</f>
        <v>0</v>
      </c>
      <c r="J218" s="167">
        <v>6.7</v>
      </c>
      <c r="K218" s="167">
        <f>ROUND(E218*J218,2)</f>
        <v>217.08</v>
      </c>
      <c r="L218" s="167">
        <v>21</v>
      </c>
      <c r="M218" s="167">
        <f>G218*(1+L218/100)</f>
        <v>0</v>
      </c>
      <c r="N218" s="161">
        <v>0</v>
      </c>
      <c r="O218" s="161">
        <f>ROUND(E218*N218,5)</f>
        <v>0</v>
      </c>
      <c r="P218" s="161">
        <v>0</v>
      </c>
      <c r="Q218" s="161">
        <f>ROUND(E218*P218,5)</f>
        <v>0</v>
      </c>
      <c r="R218" s="161"/>
      <c r="S218" s="161"/>
      <c r="T218" s="162">
        <v>1.6E-2</v>
      </c>
      <c r="U218" s="161">
        <f>ROUND(E218*T218,2)</f>
        <v>0.52</v>
      </c>
      <c r="V218" s="151"/>
      <c r="W218" s="151"/>
      <c r="X218" s="151"/>
      <c r="Y218" s="151"/>
      <c r="Z218" s="151"/>
      <c r="AA218" s="151"/>
      <c r="AB218" s="151"/>
      <c r="AC218" s="151"/>
      <c r="AD218" s="151"/>
      <c r="AE218" s="151" t="s">
        <v>153</v>
      </c>
      <c r="AF218" s="151"/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2">
        <v>182</v>
      </c>
      <c r="B219" s="159" t="s">
        <v>498</v>
      </c>
      <c r="C219" s="182" t="s">
        <v>499</v>
      </c>
      <c r="D219" s="161" t="s">
        <v>170</v>
      </c>
      <c r="E219" s="165">
        <v>32.4</v>
      </c>
      <c r="F219" s="167"/>
      <c r="G219" s="167"/>
      <c r="H219" s="167">
        <v>232.88</v>
      </c>
      <c r="I219" s="167">
        <f>ROUND(E219*H219,2)</f>
        <v>7545.31</v>
      </c>
      <c r="J219" s="167">
        <v>75.62</v>
      </c>
      <c r="K219" s="167">
        <f>ROUND(E219*J219,2)</f>
        <v>2450.09</v>
      </c>
      <c r="L219" s="167">
        <v>21</v>
      </c>
      <c r="M219" s="167">
        <f>G219*(1+L219/100)</f>
        <v>0</v>
      </c>
      <c r="N219" s="161">
        <v>1.07E-3</v>
      </c>
      <c r="O219" s="161">
        <f>ROUND(E219*N219,5)</f>
        <v>3.4669999999999999E-2</v>
      </c>
      <c r="P219" s="161">
        <v>0</v>
      </c>
      <c r="Q219" s="161">
        <f>ROUND(E219*P219,5)</f>
        <v>0</v>
      </c>
      <c r="R219" s="161"/>
      <c r="S219" s="161"/>
      <c r="T219" s="162">
        <v>0.158</v>
      </c>
      <c r="U219" s="161">
        <f>ROUND(E219*T219,2)</f>
        <v>5.12</v>
      </c>
      <c r="V219" s="151"/>
      <c r="W219" s="151"/>
      <c r="X219" s="151"/>
      <c r="Y219" s="151"/>
      <c r="Z219" s="151"/>
      <c r="AA219" s="151"/>
      <c r="AB219" s="151"/>
      <c r="AC219" s="151"/>
      <c r="AD219" s="151"/>
      <c r="AE219" s="151" t="s">
        <v>153</v>
      </c>
      <c r="AF219" s="151"/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2">
        <v>183</v>
      </c>
      <c r="B220" s="159" t="s">
        <v>500</v>
      </c>
      <c r="C220" s="182" t="s">
        <v>501</v>
      </c>
      <c r="D220" s="161" t="s">
        <v>292</v>
      </c>
      <c r="E220" s="165">
        <v>1</v>
      </c>
      <c r="F220" s="167"/>
      <c r="G220" s="167"/>
      <c r="H220" s="167">
        <v>0</v>
      </c>
      <c r="I220" s="167">
        <f>ROUND(E220*H220,2)</f>
        <v>0</v>
      </c>
      <c r="J220" s="167">
        <v>700</v>
      </c>
      <c r="K220" s="167">
        <f>ROUND(E220*J220,2)</f>
        <v>700</v>
      </c>
      <c r="L220" s="167">
        <v>21</v>
      </c>
      <c r="M220" s="167">
        <f>G220*(1+L220/100)</f>
        <v>0</v>
      </c>
      <c r="N220" s="161">
        <v>0</v>
      </c>
      <c r="O220" s="161">
        <f>ROUND(E220*N220,5)</f>
        <v>0</v>
      </c>
      <c r="P220" s="161">
        <v>0</v>
      </c>
      <c r="Q220" s="161">
        <f>ROUND(E220*P220,5)</f>
        <v>0</v>
      </c>
      <c r="R220" s="161"/>
      <c r="S220" s="161"/>
      <c r="T220" s="162">
        <v>1.4990000000000001</v>
      </c>
      <c r="U220" s="161">
        <f>ROUND(E220*T220,2)</f>
        <v>1.5</v>
      </c>
      <c r="V220" s="151"/>
      <c r="W220" s="151"/>
      <c r="X220" s="151"/>
      <c r="Y220" s="151"/>
      <c r="Z220" s="151"/>
      <c r="AA220" s="151"/>
      <c r="AB220" s="151"/>
      <c r="AC220" s="151"/>
      <c r="AD220" s="151"/>
      <c r="AE220" s="151" t="s">
        <v>153</v>
      </c>
      <c r="AF220" s="151"/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x14ac:dyDescent="0.2">
      <c r="A221" s="153" t="s">
        <v>148</v>
      </c>
      <c r="B221" s="160" t="s">
        <v>113</v>
      </c>
      <c r="C221" s="183" t="s">
        <v>114</v>
      </c>
      <c r="D221" s="163"/>
      <c r="E221" s="166"/>
      <c r="F221" s="168"/>
      <c r="G221" s="168"/>
      <c r="H221" s="168"/>
      <c r="I221" s="168">
        <f>SUM(I222:I227)</f>
        <v>64964.4</v>
      </c>
      <c r="J221" s="168"/>
      <c r="K221" s="168">
        <f>SUM(K222:K227)</f>
        <v>73283</v>
      </c>
      <c r="L221" s="168"/>
      <c r="M221" s="168">
        <f>SUM(M222:M227)</f>
        <v>0</v>
      </c>
      <c r="N221" s="163"/>
      <c r="O221" s="163">
        <f>SUM(O222:O227)</f>
        <v>2.1112799999999998</v>
      </c>
      <c r="P221" s="163"/>
      <c r="Q221" s="163">
        <f>SUM(Q222:Q227)</f>
        <v>0</v>
      </c>
      <c r="R221" s="163"/>
      <c r="S221" s="163"/>
      <c r="T221" s="164"/>
      <c r="U221" s="163">
        <f>SUM(U222:U227)</f>
        <v>135.82999999999998</v>
      </c>
      <c r="AE221" t="s">
        <v>149</v>
      </c>
    </row>
    <row r="222" spans="1:60" outlineLevel="1" x14ac:dyDescent="0.2">
      <c r="A222" s="152">
        <v>184</v>
      </c>
      <c r="B222" s="159" t="s">
        <v>502</v>
      </c>
      <c r="C222" s="182" t="s">
        <v>568</v>
      </c>
      <c r="D222" s="161" t="s">
        <v>170</v>
      </c>
      <c r="E222" s="165">
        <v>116</v>
      </c>
      <c r="F222" s="167"/>
      <c r="G222" s="167"/>
      <c r="H222" s="167">
        <v>16.3</v>
      </c>
      <c r="I222" s="167">
        <f t="shared" ref="I222:I227" si="90">ROUND(E222*H222,2)</f>
        <v>1890.8</v>
      </c>
      <c r="J222" s="167">
        <v>24.8</v>
      </c>
      <c r="K222" s="167">
        <f t="shared" ref="K222:K227" si="91">ROUND(E222*J222,2)</f>
        <v>2876.8</v>
      </c>
      <c r="L222" s="167">
        <v>21</v>
      </c>
      <c r="M222" s="167">
        <f t="shared" ref="M222:M227" si="92">G222*(1+L222/100)</f>
        <v>0</v>
      </c>
      <c r="N222" s="161">
        <v>1.6000000000000001E-4</v>
      </c>
      <c r="O222" s="161">
        <f t="shared" ref="O222:O227" si="93">ROUND(E222*N222,5)</f>
        <v>1.856E-2</v>
      </c>
      <c r="P222" s="161">
        <v>0</v>
      </c>
      <c r="Q222" s="161">
        <f t="shared" ref="Q222:Q227" si="94">ROUND(E222*P222,5)</f>
        <v>0</v>
      </c>
      <c r="R222" s="161"/>
      <c r="S222" s="161"/>
      <c r="T222" s="162">
        <v>0.05</v>
      </c>
      <c r="U222" s="161">
        <f t="shared" ref="U222:U227" si="95">ROUND(E222*T222,2)</f>
        <v>5.8</v>
      </c>
      <c r="V222" s="151"/>
      <c r="W222" s="151"/>
      <c r="X222" s="151"/>
      <c r="Y222" s="151"/>
      <c r="Z222" s="151"/>
      <c r="AA222" s="151"/>
      <c r="AB222" s="151"/>
      <c r="AC222" s="151"/>
      <c r="AD222" s="151"/>
      <c r="AE222" s="151" t="s">
        <v>153</v>
      </c>
      <c r="AF222" s="151"/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ht="22.5" outlineLevel="1" x14ac:dyDescent="0.2">
      <c r="A223" s="152">
        <v>185</v>
      </c>
      <c r="B223" s="159" t="s">
        <v>503</v>
      </c>
      <c r="C223" s="182" t="s">
        <v>569</v>
      </c>
      <c r="D223" s="161" t="s">
        <v>170</v>
      </c>
      <c r="E223" s="165">
        <v>116</v>
      </c>
      <c r="F223" s="167"/>
      <c r="G223" s="167"/>
      <c r="H223" s="167">
        <v>90.1</v>
      </c>
      <c r="I223" s="167">
        <f t="shared" si="90"/>
        <v>10451.6</v>
      </c>
      <c r="J223" s="167">
        <v>488.9</v>
      </c>
      <c r="K223" s="167">
        <f t="shared" si="91"/>
        <v>56712.4</v>
      </c>
      <c r="L223" s="167">
        <v>21</v>
      </c>
      <c r="M223" s="167">
        <f t="shared" si="92"/>
        <v>0</v>
      </c>
      <c r="N223" s="161">
        <v>3.81E-3</v>
      </c>
      <c r="O223" s="161">
        <f t="shared" si="93"/>
        <v>0.44196000000000002</v>
      </c>
      <c r="P223" s="161">
        <v>0</v>
      </c>
      <c r="Q223" s="161">
        <f t="shared" si="94"/>
        <v>0</v>
      </c>
      <c r="R223" s="161"/>
      <c r="S223" s="161"/>
      <c r="T223" s="162">
        <v>0.98399999999999999</v>
      </c>
      <c r="U223" s="161">
        <f t="shared" si="95"/>
        <v>114.14</v>
      </c>
      <c r="V223" s="151"/>
      <c r="W223" s="151"/>
      <c r="X223" s="151"/>
      <c r="Y223" s="151"/>
      <c r="Z223" s="151"/>
      <c r="AA223" s="151"/>
      <c r="AB223" s="151"/>
      <c r="AC223" s="151"/>
      <c r="AD223" s="151"/>
      <c r="AE223" s="151" t="s">
        <v>153</v>
      </c>
      <c r="AF223" s="151"/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2">
        <v>186</v>
      </c>
      <c r="B224" s="159" t="s">
        <v>504</v>
      </c>
      <c r="C224" s="182" t="s">
        <v>505</v>
      </c>
      <c r="D224" s="161" t="s">
        <v>170</v>
      </c>
      <c r="E224" s="165">
        <v>25.2</v>
      </c>
      <c r="F224" s="167"/>
      <c r="G224" s="167"/>
      <c r="H224" s="167">
        <v>0</v>
      </c>
      <c r="I224" s="167">
        <f t="shared" si="90"/>
        <v>0</v>
      </c>
      <c r="J224" s="167">
        <v>281.5</v>
      </c>
      <c r="K224" s="167">
        <f t="shared" si="91"/>
        <v>7093.8</v>
      </c>
      <c r="L224" s="167">
        <v>21</v>
      </c>
      <c r="M224" s="167">
        <f t="shared" si="92"/>
        <v>0</v>
      </c>
      <c r="N224" s="161">
        <v>0</v>
      </c>
      <c r="O224" s="161">
        <f t="shared" si="93"/>
        <v>0</v>
      </c>
      <c r="P224" s="161">
        <v>0</v>
      </c>
      <c r="Q224" s="161">
        <f t="shared" si="94"/>
        <v>0</v>
      </c>
      <c r="R224" s="161"/>
      <c r="S224" s="161"/>
      <c r="T224" s="162">
        <v>0.56699999999999995</v>
      </c>
      <c r="U224" s="161">
        <f t="shared" si="95"/>
        <v>14.29</v>
      </c>
      <c r="V224" s="151"/>
      <c r="W224" s="151"/>
      <c r="X224" s="151"/>
      <c r="Y224" s="151"/>
      <c r="Z224" s="151"/>
      <c r="AA224" s="151"/>
      <c r="AB224" s="151"/>
      <c r="AC224" s="151"/>
      <c r="AD224" s="151"/>
      <c r="AE224" s="151" t="s">
        <v>153</v>
      </c>
      <c r="AF224" s="151"/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2">
        <v>187</v>
      </c>
      <c r="B225" s="159" t="s">
        <v>506</v>
      </c>
      <c r="C225" s="182" t="s">
        <v>507</v>
      </c>
      <c r="D225" s="161" t="s">
        <v>170</v>
      </c>
      <c r="E225" s="165">
        <v>116</v>
      </c>
      <c r="F225" s="167"/>
      <c r="G225" s="167"/>
      <c r="H225" s="167">
        <v>34.5</v>
      </c>
      <c r="I225" s="167">
        <f t="shared" si="90"/>
        <v>4002</v>
      </c>
      <c r="J225" s="167">
        <v>0</v>
      </c>
      <c r="K225" s="167">
        <f t="shared" si="91"/>
        <v>0</v>
      </c>
      <c r="L225" s="167">
        <v>21</v>
      </c>
      <c r="M225" s="167">
        <f t="shared" si="92"/>
        <v>0</v>
      </c>
      <c r="N225" s="161">
        <v>1.1E-4</v>
      </c>
      <c r="O225" s="161">
        <f t="shared" si="93"/>
        <v>1.2760000000000001E-2</v>
      </c>
      <c r="P225" s="161">
        <v>0</v>
      </c>
      <c r="Q225" s="161">
        <f t="shared" si="94"/>
        <v>0</v>
      </c>
      <c r="R225" s="161"/>
      <c r="S225" s="161"/>
      <c r="T225" s="162">
        <v>0</v>
      </c>
      <c r="U225" s="161">
        <f t="shared" si="95"/>
        <v>0</v>
      </c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 t="s">
        <v>153</v>
      </c>
      <c r="AF225" s="151"/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2">
        <v>188</v>
      </c>
      <c r="B226" s="159" t="s">
        <v>508</v>
      </c>
      <c r="C226" s="182" t="s">
        <v>570</v>
      </c>
      <c r="D226" s="161" t="s">
        <v>170</v>
      </c>
      <c r="E226" s="165">
        <v>130</v>
      </c>
      <c r="F226" s="167"/>
      <c r="G226" s="167"/>
      <c r="H226" s="167">
        <v>374</v>
      </c>
      <c r="I226" s="167">
        <f t="shared" si="90"/>
        <v>48620</v>
      </c>
      <c r="J226" s="167">
        <v>0</v>
      </c>
      <c r="K226" s="167">
        <f t="shared" si="91"/>
        <v>0</v>
      </c>
      <c r="L226" s="167">
        <v>21</v>
      </c>
      <c r="M226" s="167">
        <f t="shared" si="92"/>
        <v>0</v>
      </c>
      <c r="N226" s="161">
        <v>1.26E-2</v>
      </c>
      <c r="O226" s="161">
        <f t="shared" si="93"/>
        <v>1.6379999999999999</v>
      </c>
      <c r="P226" s="161">
        <v>0</v>
      </c>
      <c r="Q226" s="161">
        <f t="shared" si="94"/>
        <v>0</v>
      </c>
      <c r="R226" s="161"/>
      <c r="S226" s="161"/>
      <c r="T226" s="162">
        <v>0</v>
      </c>
      <c r="U226" s="161">
        <f t="shared" si="95"/>
        <v>0</v>
      </c>
      <c r="V226" s="151"/>
      <c r="W226" s="151"/>
      <c r="X226" s="151"/>
      <c r="Y226" s="151"/>
      <c r="Z226" s="151"/>
      <c r="AA226" s="151"/>
      <c r="AB226" s="151"/>
      <c r="AC226" s="151"/>
      <c r="AD226" s="151"/>
      <c r="AE226" s="151" t="s">
        <v>281</v>
      </c>
      <c r="AF226" s="151"/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2">
        <v>189</v>
      </c>
      <c r="B227" s="159" t="s">
        <v>509</v>
      </c>
      <c r="C227" s="182" t="s">
        <v>510</v>
      </c>
      <c r="D227" s="161" t="s">
        <v>292</v>
      </c>
      <c r="E227" s="165">
        <v>1</v>
      </c>
      <c r="F227" s="167"/>
      <c r="G227" s="167"/>
      <c r="H227" s="167">
        <v>0</v>
      </c>
      <c r="I227" s="167">
        <f t="shared" si="90"/>
        <v>0</v>
      </c>
      <c r="J227" s="167">
        <v>6600</v>
      </c>
      <c r="K227" s="167">
        <f t="shared" si="91"/>
        <v>6600</v>
      </c>
      <c r="L227" s="167">
        <v>21</v>
      </c>
      <c r="M227" s="167">
        <f t="shared" si="92"/>
        <v>0</v>
      </c>
      <c r="N227" s="161">
        <v>0</v>
      </c>
      <c r="O227" s="161">
        <f t="shared" si="93"/>
        <v>0</v>
      </c>
      <c r="P227" s="161">
        <v>0</v>
      </c>
      <c r="Q227" s="161">
        <f t="shared" si="94"/>
        <v>0</v>
      </c>
      <c r="R227" s="161"/>
      <c r="S227" s="161"/>
      <c r="T227" s="162">
        <v>1.5980000000000001</v>
      </c>
      <c r="U227" s="161">
        <f t="shared" si="95"/>
        <v>1.6</v>
      </c>
      <c r="V227" s="151"/>
      <c r="W227" s="151"/>
      <c r="X227" s="151"/>
      <c r="Y227" s="151"/>
      <c r="Z227" s="151"/>
      <c r="AA227" s="151"/>
      <c r="AB227" s="151"/>
      <c r="AC227" s="151"/>
      <c r="AD227" s="151"/>
      <c r="AE227" s="151" t="s">
        <v>153</v>
      </c>
      <c r="AF227" s="151"/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x14ac:dyDescent="0.2">
      <c r="A228" s="153" t="s">
        <v>148</v>
      </c>
      <c r="B228" s="160" t="s">
        <v>115</v>
      </c>
      <c r="C228" s="183" t="s">
        <v>116</v>
      </c>
      <c r="D228" s="163"/>
      <c r="E228" s="166"/>
      <c r="F228" s="168"/>
      <c r="G228" s="168"/>
      <c r="H228" s="168"/>
      <c r="I228" s="168">
        <f>SUM(I229:I229)</f>
        <v>1749.33</v>
      </c>
      <c r="J228" s="168"/>
      <c r="K228" s="168">
        <f>SUM(K229:K229)</f>
        <v>9466.4699999999993</v>
      </c>
      <c r="L228" s="168"/>
      <c r="M228" s="168">
        <f>SUM(M229:M229)</f>
        <v>0</v>
      </c>
      <c r="N228" s="163"/>
      <c r="O228" s="163">
        <f>SUM(O229:O229)</f>
        <v>2.511E-2</v>
      </c>
      <c r="P228" s="163"/>
      <c r="Q228" s="163">
        <f>SUM(Q229:Q229)</f>
        <v>0</v>
      </c>
      <c r="R228" s="163"/>
      <c r="S228" s="163"/>
      <c r="T228" s="164"/>
      <c r="U228" s="163">
        <f>SUM(U229:U229)</f>
        <v>25.11</v>
      </c>
      <c r="AE228" t="s">
        <v>149</v>
      </c>
    </row>
    <row r="229" spans="1:60" outlineLevel="1" x14ac:dyDescent="0.2">
      <c r="A229" s="152">
        <v>190</v>
      </c>
      <c r="B229" s="159" t="s">
        <v>511</v>
      </c>
      <c r="C229" s="182" t="s">
        <v>571</v>
      </c>
      <c r="D229" s="161" t="s">
        <v>170</v>
      </c>
      <c r="E229" s="165">
        <v>167.4</v>
      </c>
      <c r="F229" s="167"/>
      <c r="G229" s="167"/>
      <c r="H229" s="167">
        <v>10.45</v>
      </c>
      <c r="I229" s="167">
        <f>ROUND(E229*H229,2)</f>
        <v>1749.33</v>
      </c>
      <c r="J229" s="167">
        <v>56.55</v>
      </c>
      <c r="K229" s="167">
        <f>ROUND(E229*J229,2)</f>
        <v>9466.4699999999993</v>
      </c>
      <c r="L229" s="167">
        <v>21</v>
      </c>
      <c r="M229" s="167">
        <f>G229*(1+L229/100)</f>
        <v>0</v>
      </c>
      <c r="N229" s="161">
        <v>1.4999999999999999E-4</v>
      </c>
      <c r="O229" s="161">
        <f>ROUND(E229*N229,5)</f>
        <v>2.511E-2</v>
      </c>
      <c r="P229" s="161">
        <v>0</v>
      </c>
      <c r="Q229" s="161">
        <f>ROUND(E229*P229,5)</f>
        <v>0</v>
      </c>
      <c r="R229" s="161"/>
      <c r="S229" s="161"/>
      <c r="T229" s="162">
        <v>0.15</v>
      </c>
      <c r="U229" s="161">
        <f>ROUND(E229*T229,2)</f>
        <v>25.11</v>
      </c>
      <c r="V229" s="151"/>
      <c r="W229" s="151"/>
      <c r="X229" s="151"/>
      <c r="Y229" s="151"/>
      <c r="Z229" s="151"/>
      <c r="AA229" s="151"/>
      <c r="AB229" s="151"/>
      <c r="AC229" s="151"/>
      <c r="AD229" s="151"/>
      <c r="AE229" s="151" t="s">
        <v>153</v>
      </c>
      <c r="AF229" s="151"/>
      <c r="AG229" s="151"/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x14ac:dyDescent="0.2">
      <c r="A230" s="153" t="s">
        <v>148</v>
      </c>
      <c r="B230" s="160" t="s">
        <v>117</v>
      </c>
      <c r="C230" s="183" t="s">
        <v>118</v>
      </c>
      <c r="D230" s="163"/>
      <c r="E230" s="166"/>
      <c r="F230" s="168"/>
      <c r="G230" s="168"/>
      <c r="H230" s="168"/>
      <c r="I230" s="168">
        <f>SUM(I231:I233)</f>
        <v>2873.1</v>
      </c>
      <c r="J230" s="168"/>
      <c r="K230" s="168">
        <f>SUM(K231:K233)</f>
        <v>37661.4</v>
      </c>
      <c r="L230" s="168"/>
      <c r="M230" s="168">
        <f>SUM(M231:M233)</f>
        <v>0</v>
      </c>
      <c r="N230" s="163"/>
      <c r="O230" s="163">
        <f>SUM(O231:O233)</f>
        <v>9.1499999999999998E-2</v>
      </c>
      <c r="P230" s="163"/>
      <c r="Q230" s="163">
        <f>SUM(Q231:Q233)</f>
        <v>0</v>
      </c>
      <c r="R230" s="163"/>
      <c r="S230" s="163"/>
      <c r="T230" s="164"/>
      <c r="U230" s="163">
        <f>SUM(U231:U233)</f>
        <v>79.25</v>
      </c>
      <c r="AE230" t="s">
        <v>149</v>
      </c>
    </row>
    <row r="231" spans="1:60" outlineLevel="1" x14ac:dyDescent="0.2">
      <c r="A231" s="152">
        <v>191</v>
      </c>
      <c r="B231" s="159" t="s">
        <v>512</v>
      </c>
      <c r="C231" s="182" t="s">
        <v>513</v>
      </c>
      <c r="D231" s="161" t="s">
        <v>170</v>
      </c>
      <c r="E231" s="165">
        <v>610</v>
      </c>
      <c r="F231" s="167"/>
      <c r="G231" s="167"/>
      <c r="H231" s="167">
        <v>0</v>
      </c>
      <c r="I231" s="167">
        <f>ROUND(E231*H231,2)</f>
        <v>0</v>
      </c>
      <c r="J231" s="167">
        <v>3.35</v>
      </c>
      <c r="K231" s="167">
        <f>ROUND(E231*J231,2)</f>
        <v>2043.5</v>
      </c>
      <c r="L231" s="167">
        <v>21</v>
      </c>
      <c r="M231" s="167">
        <f>G231*(1+L231/100)</f>
        <v>0</v>
      </c>
      <c r="N231" s="161">
        <v>0</v>
      </c>
      <c r="O231" s="161">
        <f>ROUND(E231*N231,5)</f>
        <v>0</v>
      </c>
      <c r="P231" s="161">
        <v>0</v>
      </c>
      <c r="Q231" s="161">
        <f>ROUND(E231*P231,5)</f>
        <v>0</v>
      </c>
      <c r="R231" s="161"/>
      <c r="S231" s="161"/>
      <c r="T231" s="162">
        <v>7.0000000000000001E-3</v>
      </c>
      <c r="U231" s="161">
        <f>ROUND(E231*T231,2)</f>
        <v>4.2699999999999996</v>
      </c>
      <c r="V231" s="151"/>
      <c r="W231" s="151"/>
      <c r="X231" s="151"/>
      <c r="Y231" s="151"/>
      <c r="Z231" s="151"/>
      <c r="AA231" s="151"/>
      <c r="AB231" s="151"/>
      <c r="AC231" s="151"/>
      <c r="AD231" s="151"/>
      <c r="AE231" s="151" t="s">
        <v>153</v>
      </c>
      <c r="AF231" s="151"/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2">
        <v>192</v>
      </c>
      <c r="B232" s="159" t="s">
        <v>514</v>
      </c>
      <c r="C232" s="182" t="s">
        <v>515</v>
      </c>
      <c r="D232" s="161" t="s">
        <v>170</v>
      </c>
      <c r="E232" s="165">
        <v>610</v>
      </c>
      <c r="F232" s="167"/>
      <c r="G232" s="167"/>
      <c r="H232" s="167">
        <v>0</v>
      </c>
      <c r="I232" s="167">
        <f>ROUND(E232*H232,2)</f>
        <v>0</v>
      </c>
      <c r="J232" s="167">
        <v>10</v>
      </c>
      <c r="K232" s="167">
        <f>ROUND(E232*J232,2)</f>
        <v>6100</v>
      </c>
      <c r="L232" s="167">
        <v>21</v>
      </c>
      <c r="M232" s="167">
        <f>G232*(1+L232/100)</f>
        <v>0</v>
      </c>
      <c r="N232" s="161">
        <v>0</v>
      </c>
      <c r="O232" s="161">
        <f>ROUND(E232*N232,5)</f>
        <v>0</v>
      </c>
      <c r="P232" s="161">
        <v>0</v>
      </c>
      <c r="Q232" s="161">
        <f>ROUND(E232*P232,5)</f>
        <v>0</v>
      </c>
      <c r="R232" s="161"/>
      <c r="S232" s="161"/>
      <c r="T232" s="162">
        <v>2.1000000000000001E-2</v>
      </c>
      <c r="U232" s="161">
        <f>ROUND(E232*T232,2)</f>
        <v>12.81</v>
      </c>
      <c r="V232" s="151"/>
      <c r="W232" s="151"/>
      <c r="X232" s="151"/>
      <c r="Y232" s="151"/>
      <c r="Z232" s="151"/>
      <c r="AA232" s="151"/>
      <c r="AB232" s="151"/>
      <c r="AC232" s="151"/>
      <c r="AD232" s="151"/>
      <c r="AE232" s="151" t="s">
        <v>153</v>
      </c>
      <c r="AF232" s="151"/>
      <c r="AG232" s="151"/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2">
        <v>193</v>
      </c>
      <c r="B233" s="159" t="s">
        <v>516</v>
      </c>
      <c r="C233" s="182" t="s">
        <v>572</v>
      </c>
      <c r="D233" s="161" t="s">
        <v>170</v>
      </c>
      <c r="E233" s="165">
        <v>610</v>
      </c>
      <c r="F233" s="167"/>
      <c r="G233" s="167"/>
      <c r="H233" s="167">
        <v>4.71</v>
      </c>
      <c r="I233" s="167">
        <f>ROUND(E233*H233,2)</f>
        <v>2873.1</v>
      </c>
      <c r="J233" s="167">
        <v>48.39</v>
      </c>
      <c r="K233" s="167">
        <f>ROUND(E233*J233,2)</f>
        <v>29517.9</v>
      </c>
      <c r="L233" s="167">
        <v>21</v>
      </c>
      <c r="M233" s="167">
        <f>G233*(1+L233/100)</f>
        <v>0</v>
      </c>
      <c r="N233" s="161">
        <v>1.4999999999999999E-4</v>
      </c>
      <c r="O233" s="161">
        <f>ROUND(E233*N233,5)</f>
        <v>9.1499999999999998E-2</v>
      </c>
      <c r="P233" s="161">
        <v>0</v>
      </c>
      <c r="Q233" s="161">
        <f>ROUND(E233*P233,5)</f>
        <v>0</v>
      </c>
      <c r="R233" s="161"/>
      <c r="S233" s="161"/>
      <c r="T233" s="162">
        <v>0.10191</v>
      </c>
      <c r="U233" s="161">
        <f>ROUND(E233*T233,2)</f>
        <v>62.17</v>
      </c>
      <c r="V233" s="151"/>
      <c r="W233" s="151"/>
      <c r="X233" s="151"/>
      <c r="Y233" s="151"/>
      <c r="Z233" s="151"/>
      <c r="AA233" s="151"/>
      <c r="AB233" s="151"/>
      <c r="AC233" s="151"/>
      <c r="AD233" s="151"/>
      <c r="AE233" s="151" t="s">
        <v>153</v>
      </c>
      <c r="AF233" s="151"/>
      <c r="AG233" s="151"/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x14ac:dyDescent="0.2">
      <c r="A234" s="153" t="s">
        <v>148</v>
      </c>
      <c r="B234" s="160" t="s">
        <v>119</v>
      </c>
      <c r="C234" s="183" t="s">
        <v>120</v>
      </c>
      <c r="D234" s="163"/>
      <c r="E234" s="166"/>
      <c r="F234" s="168"/>
      <c r="G234" s="168"/>
      <c r="H234" s="168"/>
      <c r="I234" s="168">
        <f>SUM(I235:I237)</f>
        <v>0</v>
      </c>
      <c r="J234" s="168"/>
      <c r="K234" s="168">
        <f>SUM(K235:K237)</f>
        <v>818494</v>
      </c>
      <c r="L234" s="168"/>
      <c r="M234" s="168">
        <f>SUM(M235:M237)</f>
        <v>0</v>
      </c>
      <c r="N234" s="163"/>
      <c r="O234" s="163">
        <f>SUM(O235:O237)</f>
        <v>0</v>
      </c>
      <c r="P234" s="163"/>
      <c r="Q234" s="163">
        <f>SUM(Q235:Q237)</f>
        <v>0</v>
      </c>
      <c r="R234" s="163"/>
      <c r="S234" s="163"/>
      <c r="T234" s="164"/>
      <c r="U234" s="163">
        <f>SUM(U235:U237)</f>
        <v>0.51</v>
      </c>
      <c r="AE234" t="s">
        <v>149</v>
      </c>
    </row>
    <row r="235" spans="1:60" outlineLevel="1" x14ac:dyDescent="0.2">
      <c r="A235" s="152">
        <v>194</v>
      </c>
      <c r="B235" s="159" t="s">
        <v>517</v>
      </c>
      <c r="C235" s="182" t="s">
        <v>518</v>
      </c>
      <c r="D235" s="161" t="s">
        <v>363</v>
      </c>
      <c r="E235" s="165">
        <v>1</v>
      </c>
      <c r="F235" s="167"/>
      <c r="G235" s="167"/>
      <c r="H235" s="167">
        <v>0</v>
      </c>
      <c r="I235" s="167">
        <f>ROUND(E235*H235,2)</f>
        <v>0</v>
      </c>
      <c r="J235" s="167">
        <v>505404</v>
      </c>
      <c r="K235" s="167">
        <f>ROUND(E235*J235,2)</f>
        <v>505404</v>
      </c>
      <c r="L235" s="167">
        <v>21</v>
      </c>
      <c r="M235" s="167">
        <f>G235*(1+L235/100)</f>
        <v>0</v>
      </c>
      <c r="N235" s="161">
        <v>0</v>
      </c>
      <c r="O235" s="161">
        <f>ROUND(E235*N235,5)</f>
        <v>0</v>
      </c>
      <c r="P235" s="161">
        <v>0</v>
      </c>
      <c r="Q235" s="161">
        <f>ROUND(E235*P235,5)</f>
        <v>0</v>
      </c>
      <c r="R235" s="161"/>
      <c r="S235" s="161"/>
      <c r="T235" s="162">
        <v>0.17166999999999999</v>
      </c>
      <c r="U235" s="161">
        <f>ROUND(E235*T235,2)</f>
        <v>0.17</v>
      </c>
      <c r="V235" s="151"/>
      <c r="W235" s="151"/>
      <c r="X235" s="151"/>
      <c r="Y235" s="151"/>
      <c r="Z235" s="151"/>
      <c r="AA235" s="151"/>
      <c r="AB235" s="151"/>
      <c r="AC235" s="151"/>
      <c r="AD235" s="151"/>
      <c r="AE235" s="151" t="s">
        <v>153</v>
      </c>
      <c r="AF235" s="151"/>
      <c r="AG235" s="151"/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2">
        <v>195</v>
      </c>
      <c r="B236" s="159" t="s">
        <v>519</v>
      </c>
      <c r="C236" s="182" t="s">
        <v>520</v>
      </c>
      <c r="D236" s="161" t="s">
        <v>363</v>
      </c>
      <c r="E236" s="165">
        <v>1</v>
      </c>
      <c r="F236" s="167"/>
      <c r="G236" s="167"/>
      <c r="H236" s="167">
        <v>0</v>
      </c>
      <c r="I236" s="167">
        <f>ROUND(E236*H236,2)</f>
        <v>0</v>
      </c>
      <c r="J236" s="167">
        <v>68590</v>
      </c>
      <c r="K236" s="167">
        <f>ROUND(E236*J236,2)</f>
        <v>68590</v>
      </c>
      <c r="L236" s="167">
        <v>21</v>
      </c>
      <c r="M236" s="167">
        <f>G236*(1+L236/100)</f>
        <v>0</v>
      </c>
      <c r="N236" s="161">
        <v>0</v>
      </c>
      <c r="O236" s="161">
        <f>ROUND(E236*N236,5)</f>
        <v>0</v>
      </c>
      <c r="P236" s="161">
        <v>0</v>
      </c>
      <c r="Q236" s="161">
        <f>ROUND(E236*P236,5)</f>
        <v>0</v>
      </c>
      <c r="R236" s="161"/>
      <c r="S236" s="161"/>
      <c r="T236" s="162">
        <v>0.17166999999999999</v>
      </c>
      <c r="U236" s="161">
        <f>ROUND(E236*T236,2)</f>
        <v>0.17</v>
      </c>
      <c r="V236" s="151"/>
      <c r="W236" s="151"/>
      <c r="X236" s="151"/>
      <c r="Y236" s="151"/>
      <c r="Z236" s="151"/>
      <c r="AA236" s="151"/>
      <c r="AB236" s="151"/>
      <c r="AC236" s="151"/>
      <c r="AD236" s="151"/>
      <c r="AE236" s="151" t="s">
        <v>153</v>
      </c>
      <c r="AF236" s="151"/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2">
        <v>196</v>
      </c>
      <c r="B237" s="159" t="s">
        <v>521</v>
      </c>
      <c r="C237" s="182" t="s">
        <v>522</v>
      </c>
      <c r="D237" s="161" t="s">
        <v>363</v>
      </c>
      <c r="E237" s="165">
        <v>1</v>
      </c>
      <c r="F237" s="167"/>
      <c r="G237" s="167"/>
      <c r="H237" s="167">
        <v>0</v>
      </c>
      <c r="I237" s="167">
        <f>ROUND(E237*H237,2)</f>
        <v>0</v>
      </c>
      <c r="J237" s="167">
        <v>244500</v>
      </c>
      <c r="K237" s="167">
        <f>ROUND(E237*J237,2)</f>
        <v>244500</v>
      </c>
      <c r="L237" s="167">
        <v>21</v>
      </c>
      <c r="M237" s="167">
        <f>G237*(1+L237/100)</f>
        <v>0</v>
      </c>
      <c r="N237" s="161">
        <v>0</v>
      </c>
      <c r="O237" s="161">
        <f>ROUND(E237*N237,5)</f>
        <v>0</v>
      </c>
      <c r="P237" s="161">
        <v>0</v>
      </c>
      <c r="Q237" s="161">
        <f>ROUND(E237*P237,5)</f>
        <v>0</v>
      </c>
      <c r="R237" s="161"/>
      <c r="S237" s="161"/>
      <c r="T237" s="162">
        <v>0.17166999999999999</v>
      </c>
      <c r="U237" s="161">
        <f>ROUND(E237*T237,2)</f>
        <v>0.17</v>
      </c>
      <c r="V237" s="151"/>
      <c r="W237" s="151"/>
      <c r="X237" s="151"/>
      <c r="Y237" s="151"/>
      <c r="Z237" s="151"/>
      <c r="AA237" s="151"/>
      <c r="AB237" s="151"/>
      <c r="AC237" s="151"/>
      <c r="AD237" s="151"/>
      <c r="AE237" s="151" t="s">
        <v>153</v>
      </c>
      <c r="AF237" s="151"/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x14ac:dyDescent="0.2">
      <c r="A238" s="153" t="s">
        <v>148</v>
      </c>
      <c r="B238" s="160" t="s">
        <v>121</v>
      </c>
      <c r="C238" s="183" t="s">
        <v>26</v>
      </c>
      <c r="D238" s="163"/>
      <c r="E238" s="166"/>
      <c r="F238" s="168"/>
      <c r="G238" s="168"/>
      <c r="H238" s="168"/>
      <c r="I238" s="168">
        <f>SUM(I239:I245)</f>
        <v>0</v>
      </c>
      <c r="J238" s="168"/>
      <c r="K238" s="168">
        <f>SUM(K239:K245)</f>
        <v>150000</v>
      </c>
      <c r="L238" s="168"/>
      <c r="M238" s="168">
        <f>SUM(M239:M245)</f>
        <v>0</v>
      </c>
      <c r="N238" s="163"/>
      <c r="O238" s="163">
        <f>SUM(O239:O245)</f>
        <v>0</v>
      </c>
      <c r="P238" s="163"/>
      <c r="Q238" s="163">
        <f>SUM(Q239:Q245)</f>
        <v>0</v>
      </c>
      <c r="R238" s="163"/>
      <c r="S238" s="163"/>
      <c r="T238" s="164"/>
      <c r="U238" s="163">
        <f>SUM(U239:U245)</f>
        <v>0</v>
      </c>
      <c r="AE238" t="s">
        <v>149</v>
      </c>
    </row>
    <row r="239" spans="1:60" outlineLevel="1" x14ac:dyDescent="0.2">
      <c r="A239" s="152">
        <v>197</v>
      </c>
      <c r="B239" s="159" t="s">
        <v>523</v>
      </c>
      <c r="C239" s="182" t="s">
        <v>524</v>
      </c>
      <c r="D239" s="161" t="s">
        <v>525</v>
      </c>
      <c r="E239" s="165">
        <v>1</v>
      </c>
      <c r="F239" s="167"/>
      <c r="G239" s="167"/>
      <c r="H239" s="167">
        <v>0</v>
      </c>
      <c r="I239" s="167">
        <f t="shared" ref="I239:I245" si="96">ROUND(E239*H239,2)</f>
        <v>0</v>
      </c>
      <c r="J239" s="167">
        <v>15000</v>
      </c>
      <c r="K239" s="167">
        <f t="shared" ref="K239:K245" si="97">ROUND(E239*J239,2)</f>
        <v>15000</v>
      </c>
      <c r="L239" s="167">
        <v>21</v>
      </c>
      <c r="M239" s="167">
        <f t="shared" ref="M239:M245" si="98">G239*(1+L239/100)</f>
        <v>0</v>
      </c>
      <c r="N239" s="161">
        <v>0</v>
      </c>
      <c r="O239" s="161">
        <f t="shared" ref="O239:O245" si="99">ROUND(E239*N239,5)</f>
        <v>0</v>
      </c>
      <c r="P239" s="161">
        <v>0</v>
      </c>
      <c r="Q239" s="161">
        <f t="shared" ref="Q239:Q245" si="100">ROUND(E239*P239,5)</f>
        <v>0</v>
      </c>
      <c r="R239" s="161"/>
      <c r="S239" s="161"/>
      <c r="T239" s="162">
        <v>0</v>
      </c>
      <c r="U239" s="161">
        <f t="shared" ref="U239:U245" si="101">ROUND(E239*T239,2)</f>
        <v>0</v>
      </c>
      <c r="V239" s="151"/>
      <c r="W239" s="151"/>
      <c r="X239" s="151"/>
      <c r="Y239" s="151"/>
      <c r="Z239" s="151"/>
      <c r="AA239" s="151"/>
      <c r="AB239" s="151"/>
      <c r="AC239" s="151"/>
      <c r="AD239" s="151"/>
      <c r="AE239" s="151" t="s">
        <v>153</v>
      </c>
      <c r="AF239" s="151"/>
      <c r="AG239" s="151"/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2">
        <v>198</v>
      </c>
      <c r="B240" s="159" t="s">
        <v>526</v>
      </c>
      <c r="C240" s="182" t="s">
        <v>527</v>
      </c>
      <c r="D240" s="161" t="s">
        <v>525</v>
      </c>
      <c r="E240" s="165">
        <v>1</v>
      </c>
      <c r="F240" s="167"/>
      <c r="G240" s="167"/>
      <c r="H240" s="167">
        <v>0</v>
      </c>
      <c r="I240" s="167">
        <f t="shared" si="96"/>
        <v>0</v>
      </c>
      <c r="J240" s="167">
        <v>10000</v>
      </c>
      <c r="K240" s="167">
        <f t="shared" si="97"/>
        <v>10000</v>
      </c>
      <c r="L240" s="167">
        <v>21</v>
      </c>
      <c r="M240" s="167">
        <f t="shared" si="98"/>
        <v>0</v>
      </c>
      <c r="N240" s="161">
        <v>0</v>
      </c>
      <c r="O240" s="161">
        <f t="shared" si="99"/>
        <v>0</v>
      </c>
      <c r="P240" s="161">
        <v>0</v>
      </c>
      <c r="Q240" s="161">
        <f t="shared" si="100"/>
        <v>0</v>
      </c>
      <c r="R240" s="161"/>
      <c r="S240" s="161"/>
      <c r="T240" s="162">
        <v>0</v>
      </c>
      <c r="U240" s="161">
        <f t="shared" si="101"/>
        <v>0</v>
      </c>
      <c r="V240" s="151"/>
      <c r="W240" s="151"/>
      <c r="X240" s="151"/>
      <c r="Y240" s="151"/>
      <c r="Z240" s="151"/>
      <c r="AA240" s="151"/>
      <c r="AB240" s="151"/>
      <c r="AC240" s="151"/>
      <c r="AD240" s="151"/>
      <c r="AE240" s="151" t="s">
        <v>153</v>
      </c>
      <c r="AF240" s="151"/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2">
        <v>199</v>
      </c>
      <c r="B241" s="159" t="s">
        <v>528</v>
      </c>
      <c r="C241" s="182" t="s">
        <v>529</v>
      </c>
      <c r="D241" s="161" t="s">
        <v>525</v>
      </c>
      <c r="E241" s="165">
        <v>1</v>
      </c>
      <c r="F241" s="167"/>
      <c r="G241" s="167"/>
      <c r="H241" s="167">
        <v>0</v>
      </c>
      <c r="I241" s="167">
        <f t="shared" si="96"/>
        <v>0</v>
      </c>
      <c r="J241" s="167">
        <v>50000</v>
      </c>
      <c r="K241" s="167">
        <f t="shared" si="97"/>
        <v>50000</v>
      </c>
      <c r="L241" s="167">
        <v>21</v>
      </c>
      <c r="M241" s="167">
        <f t="shared" si="98"/>
        <v>0</v>
      </c>
      <c r="N241" s="161">
        <v>0</v>
      </c>
      <c r="O241" s="161">
        <f t="shared" si="99"/>
        <v>0</v>
      </c>
      <c r="P241" s="161">
        <v>0</v>
      </c>
      <c r="Q241" s="161">
        <f t="shared" si="100"/>
        <v>0</v>
      </c>
      <c r="R241" s="161"/>
      <c r="S241" s="161"/>
      <c r="T241" s="162">
        <v>0</v>
      </c>
      <c r="U241" s="161">
        <f t="shared" si="101"/>
        <v>0</v>
      </c>
      <c r="V241" s="151"/>
      <c r="W241" s="151"/>
      <c r="X241" s="151"/>
      <c r="Y241" s="151"/>
      <c r="Z241" s="151"/>
      <c r="AA241" s="151"/>
      <c r="AB241" s="151"/>
      <c r="AC241" s="151"/>
      <c r="AD241" s="151"/>
      <c r="AE241" s="151" t="s">
        <v>153</v>
      </c>
      <c r="AF241" s="151"/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2">
        <v>200</v>
      </c>
      <c r="B242" s="159" t="s">
        <v>530</v>
      </c>
      <c r="C242" s="182" t="s">
        <v>531</v>
      </c>
      <c r="D242" s="161" t="s">
        <v>525</v>
      </c>
      <c r="E242" s="165">
        <v>1</v>
      </c>
      <c r="F242" s="167"/>
      <c r="G242" s="167"/>
      <c r="H242" s="167">
        <v>0</v>
      </c>
      <c r="I242" s="167">
        <f t="shared" si="96"/>
        <v>0</v>
      </c>
      <c r="J242" s="167">
        <v>15000</v>
      </c>
      <c r="K242" s="167">
        <f t="shared" si="97"/>
        <v>15000</v>
      </c>
      <c r="L242" s="167">
        <v>21</v>
      </c>
      <c r="M242" s="167">
        <f t="shared" si="98"/>
        <v>0</v>
      </c>
      <c r="N242" s="161">
        <v>0</v>
      </c>
      <c r="O242" s="161">
        <f t="shared" si="99"/>
        <v>0</v>
      </c>
      <c r="P242" s="161">
        <v>0</v>
      </c>
      <c r="Q242" s="161">
        <f t="shared" si="100"/>
        <v>0</v>
      </c>
      <c r="R242" s="161"/>
      <c r="S242" s="161"/>
      <c r="T242" s="162">
        <v>0</v>
      </c>
      <c r="U242" s="161">
        <f t="shared" si="101"/>
        <v>0</v>
      </c>
      <c r="V242" s="151"/>
      <c r="W242" s="151"/>
      <c r="X242" s="151"/>
      <c r="Y242" s="151"/>
      <c r="Z242" s="151"/>
      <c r="AA242" s="151"/>
      <c r="AB242" s="151"/>
      <c r="AC242" s="151"/>
      <c r="AD242" s="151"/>
      <c r="AE242" s="151" t="s">
        <v>153</v>
      </c>
      <c r="AF242" s="151"/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2">
        <v>201</v>
      </c>
      <c r="B243" s="159" t="s">
        <v>532</v>
      </c>
      <c r="C243" s="182" t="s">
        <v>533</v>
      </c>
      <c r="D243" s="161" t="s">
        <v>525</v>
      </c>
      <c r="E243" s="165">
        <v>1</v>
      </c>
      <c r="F243" s="167"/>
      <c r="G243" s="167"/>
      <c r="H243" s="167">
        <v>0</v>
      </c>
      <c r="I243" s="167">
        <f t="shared" si="96"/>
        <v>0</v>
      </c>
      <c r="J243" s="167">
        <v>15000</v>
      </c>
      <c r="K243" s="167">
        <f t="shared" si="97"/>
        <v>15000</v>
      </c>
      <c r="L243" s="167">
        <v>21</v>
      </c>
      <c r="M243" s="167">
        <f t="shared" si="98"/>
        <v>0</v>
      </c>
      <c r="N243" s="161">
        <v>0</v>
      </c>
      <c r="O243" s="161">
        <f t="shared" si="99"/>
        <v>0</v>
      </c>
      <c r="P243" s="161">
        <v>0</v>
      </c>
      <c r="Q243" s="161">
        <f t="shared" si="100"/>
        <v>0</v>
      </c>
      <c r="R243" s="161"/>
      <c r="S243" s="161"/>
      <c r="T243" s="162">
        <v>0</v>
      </c>
      <c r="U243" s="161">
        <f t="shared" si="101"/>
        <v>0</v>
      </c>
      <c r="V243" s="151"/>
      <c r="W243" s="151"/>
      <c r="X243" s="151"/>
      <c r="Y243" s="151"/>
      <c r="Z243" s="151"/>
      <c r="AA243" s="151"/>
      <c r="AB243" s="151"/>
      <c r="AC243" s="151"/>
      <c r="AD243" s="151"/>
      <c r="AE243" s="151" t="s">
        <v>153</v>
      </c>
      <c r="AF243" s="151"/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2">
        <v>202</v>
      </c>
      <c r="B244" s="159" t="s">
        <v>534</v>
      </c>
      <c r="C244" s="182" t="s">
        <v>535</v>
      </c>
      <c r="D244" s="161" t="s">
        <v>525</v>
      </c>
      <c r="E244" s="165">
        <v>1</v>
      </c>
      <c r="F244" s="167"/>
      <c r="G244" s="167"/>
      <c r="H244" s="167">
        <v>0</v>
      </c>
      <c r="I244" s="167">
        <f t="shared" si="96"/>
        <v>0</v>
      </c>
      <c r="J244" s="167">
        <v>20000</v>
      </c>
      <c r="K244" s="167">
        <f t="shared" si="97"/>
        <v>20000</v>
      </c>
      <c r="L244" s="167">
        <v>21</v>
      </c>
      <c r="M244" s="167">
        <f t="shared" si="98"/>
        <v>0</v>
      </c>
      <c r="N244" s="161">
        <v>0</v>
      </c>
      <c r="O244" s="161">
        <f t="shared" si="99"/>
        <v>0</v>
      </c>
      <c r="P244" s="161">
        <v>0</v>
      </c>
      <c r="Q244" s="161">
        <f t="shared" si="100"/>
        <v>0</v>
      </c>
      <c r="R244" s="161"/>
      <c r="S244" s="161"/>
      <c r="T244" s="162">
        <v>0</v>
      </c>
      <c r="U244" s="161">
        <f t="shared" si="101"/>
        <v>0</v>
      </c>
      <c r="V244" s="151"/>
      <c r="W244" s="151"/>
      <c r="X244" s="151"/>
      <c r="Y244" s="151"/>
      <c r="Z244" s="151"/>
      <c r="AA244" s="151"/>
      <c r="AB244" s="151"/>
      <c r="AC244" s="151"/>
      <c r="AD244" s="151"/>
      <c r="AE244" s="151" t="s">
        <v>153</v>
      </c>
      <c r="AF244" s="151"/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76">
        <v>203</v>
      </c>
      <c r="B245" s="177" t="s">
        <v>536</v>
      </c>
      <c r="C245" s="184" t="s">
        <v>537</v>
      </c>
      <c r="D245" s="178" t="s">
        <v>525</v>
      </c>
      <c r="E245" s="179">
        <v>1</v>
      </c>
      <c r="F245" s="180"/>
      <c r="G245" s="180"/>
      <c r="H245" s="180">
        <v>0</v>
      </c>
      <c r="I245" s="180">
        <f t="shared" si="96"/>
        <v>0</v>
      </c>
      <c r="J245" s="180">
        <v>25000</v>
      </c>
      <c r="K245" s="180">
        <f t="shared" si="97"/>
        <v>25000</v>
      </c>
      <c r="L245" s="180">
        <v>21</v>
      </c>
      <c r="M245" s="180">
        <f t="shared" si="98"/>
        <v>0</v>
      </c>
      <c r="N245" s="178">
        <v>0</v>
      </c>
      <c r="O245" s="178">
        <f t="shared" si="99"/>
        <v>0</v>
      </c>
      <c r="P245" s="178">
        <v>0</v>
      </c>
      <c r="Q245" s="178">
        <f t="shared" si="100"/>
        <v>0</v>
      </c>
      <c r="R245" s="178"/>
      <c r="S245" s="178"/>
      <c r="T245" s="181">
        <v>0</v>
      </c>
      <c r="U245" s="178">
        <f t="shared" si="101"/>
        <v>0</v>
      </c>
      <c r="V245" s="151"/>
      <c r="W245" s="151"/>
      <c r="X245" s="151"/>
      <c r="Y245" s="151"/>
      <c r="Z245" s="151"/>
      <c r="AA245" s="151"/>
      <c r="AB245" s="151"/>
      <c r="AC245" s="151"/>
      <c r="AD245" s="151"/>
      <c r="AE245" s="151" t="s">
        <v>153</v>
      </c>
      <c r="AF245" s="151"/>
      <c r="AG245" s="151"/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x14ac:dyDescent="0.2">
      <c r="A246" s="6"/>
      <c r="B246" s="7" t="s">
        <v>538</v>
      </c>
      <c r="C246" s="185" t="s">
        <v>538</v>
      </c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AC246">
        <v>15</v>
      </c>
      <c r="AD246">
        <v>21</v>
      </c>
    </row>
    <row r="247" spans="1:60" x14ac:dyDescent="0.2">
      <c r="C247" s="186"/>
      <c r="AE247" t="s">
        <v>539</v>
      </c>
    </row>
  </sheetData>
  <mergeCells count="8">
    <mergeCell ref="C149:G149"/>
    <mergeCell ref="C158:G158"/>
    <mergeCell ref="A1:G1"/>
    <mergeCell ref="C2:G2"/>
    <mergeCell ref="C3:G3"/>
    <mergeCell ref="C4:G4"/>
    <mergeCell ref="C104:G104"/>
    <mergeCell ref="C106:G106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Karlos</dc:creator>
  <cp:lastModifiedBy>Michal Nezdařil</cp:lastModifiedBy>
  <cp:lastPrinted>2014-02-28T09:52:57Z</cp:lastPrinted>
  <dcterms:created xsi:type="dcterms:W3CDTF">2009-04-08T07:15:50Z</dcterms:created>
  <dcterms:modified xsi:type="dcterms:W3CDTF">2021-11-15T10:43:22Z</dcterms:modified>
</cp:coreProperties>
</file>